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7055" windowHeight="8970" activeTab="1"/>
  </bookViews>
  <sheets>
    <sheet name="Verslanir" sheetId="3" r:id="rId1"/>
    <sheet name="Tek út, tilbúið" sheetId="11" r:id="rId2"/>
    <sheet name="Sheet1" sheetId="12" r:id="rId3"/>
    <sheet name="Sheet2" sheetId="13" r:id="rId4"/>
  </sheets>
  <definedNames>
    <definedName name="_xlnm.Print_Area" localSheetId="1">'Tek út, tilbúið'!$A$1:$R$76</definedName>
    <definedName name="_xlnm.Print_Area" localSheetId="0">Verslanir!$A$5:$F$22</definedName>
    <definedName name="_xlnm.Print_Titles" localSheetId="1">'Tek út, tilbúið'!$1:$1</definedName>
  </definedNames>
  <calcPr calcId="145621"/>
</workbook>
</file>

<file path=xl/calcChain.xml><?xml version="1.0" encoding="utf-8"?>
<calcChain xmlns="http://schemas.openxmlformats.org/spreadsheetml/2006/main">
  <c r="N45" i="11" l="1"/>
  <c r="O45" i="11"/>
  <c r="P45" i="11"/>
  <c r="Q45" i="11"/>
  <c r="Q71" i="11"/>
  <c r="P71" i="11"/>
  <c r="O71" i="11"/>
  <c r="N71" i="11"/>
  <c r="Q70" i="11"/>
  <c r="P70" i="11"/>
  <c r="O70" i="11"/>
  <c r="N70" i="11"/>
  <c r="Q69" i="11"/>
  <c r="P69" i="11"/>
  <c r="O69" i="11"/>
  <c r="N69" i="11"/>
  <c r="Q68" i="11"/>
  <c r="P68" i="11"/>
  <c r="O68" i="11"/>
  <c r="N68" i="11"/>
  <c r="Q60" i="11"/>
  <c r="P60" i="11"/>
  <c r="R60" i="11" s="1"/>
  <c r="O60" i="11"/>
  <c r="N60" i="11"/>
  <c r="Q55" i="11"/>
  <c r="P55" i="11"/>
  <c r="R55" i="11" s="1"/>
  <c r="O55" i="11"/>
  <c r="N55" i="11"/>
  <c r="Q59" i="11"/>
  <c r="P59" i="11"/>
  <c r="R59" i="11" s="1"/>
  <c r="O59" i="11"/>
  <c r="N59" i="11"/>
  <c r="Q58" i="11"/>
  <c r="P58" i="11"/>
  <c r="R58" i="11" s="1"/>
  <c r="O58" i="11"/>
  <c r="N58" i="11"/>
  <c r="Q56" i="11"/>
  <c r="P56" i="11"/>
  <c r="R56" i="11" s="1"/>
  <c r="O56" i="11"/>
  <c r="N56" i="11"/>
  <c r="Q67" i="11"/>
  <c r="P67" i="11"/>
  <c r="R67" i="11" s="1"/>
  <c r="O67" i="11"/>
  <c r="N67" i="11"/>
  <c r="Q61" i="11"/>
  <c r="P61" i="11"/>
  <c r="R61" i="11" s="1"/>
  <c r="O61" i="11"/>
  <c r="N61" i="11"/>
  <c r="Q54" i="11"/>
  <c r="P54" i="11"/>
  <c r="R54" i="11" s="1"/>
  <c r="O54" i="11"/>
  <c r="N54" i="11"/>
  <c r="Q53" i="11"/>
  <c r="P53" i="11"/>
  <c r="R53" i="11" s="1"/>
  <c r="O53" i="11"/>
  <c r="N53" i="11"/>
  <c r="Q52" i="11"/>
  <c r="P52" i="11"/>
  <c r="R52" i="11" s="1"/>
  <c r="O52" i="11"/>
  <c r="N52" i="11"/>
  <c r="Q50" i="11"/>
  <c r="P50" i="11"/>
  <c r="R50" i="11" s="1"/>
  <c r="O50" i="11"/>
  <c r="N50" i="11"/>
  <c r="Q49" i="11"/>
  <c r="P49" i="11"/>
  <c r="R49" i="11" s="1"/>
  <c r="O49" i="11"/>
  <c r="N49" i="11"/>
  <c r="Q48" i="11"/>
  <c r="P48" i="11"/>
  <c r="R48" i="11" s="1"/>
  <c r="O48" i="11"/>
  <c r="N48" i="11"/>
  <c r="Q47" i="11"/>
  <c r="P47" i="11"/>
  <c r="O47" i="11"/>
  <c r="N47" i="11"/>
  <c r="Q46" i="11"/>
  <c r="P46" i="11"/>
  <c r="R46" i="11" s="1"/>
  <c r="O46" i="11"/>
  <c r="N46" i="11"/>
  <c r="Q66" i="11"/>
  <c r="P66" i="11"/>
  <c r="R66" i="11" s="1"/>
  <c r="O66" i="11"/>
  <c r="N66" i="11"/>
  <c r="Q65" i="11"/>
  <c r="P65" i="11"/>
  <c r="R65" i="11" s="1"/>
  <c r="O65" i="11"/>
  <c r="N65" i="11"/>
  <c r="Q64" i="11"/>
  <c r="P64" i="11"/>
  <c r="R64" i="11" s="1"/>
  <c r="O64" i="11"/>
  <c r="N64" i="11"/>
  <c r="Q63" i="11"/>
  <c r="P63" i="11"/>
  <c r="R63" i="11" s="1"/>
  <c r="O63" i="11"/>
  <c r="N63" i="11"/>
  <c r="Q62" i="11"/>
  <c r="P62" i="11"/>
  <c r="R62" i="11" s="1"/>
  <c r="O62" i="11"/>
  <c r="N62" i="11"/>
  <c r="Q43" i="11"/>
  <c r="P43" i="11"/>
  <c r="R43" i="11" s="1"/>
  <c r="O43" i="11"/>
  <c r="N43" i="11"/>
  <c r="Q42" i="11"/>
  <c r="P42" i="11"/>
  <c r="R42" i="11" s="1"/>
  <c r="O42" i="11"/>
  <c r="N42" i="11"/>
  <c r="Q41" i="11"/>
  <c r="P41" i="11"/>
  <c r="R41" i="11" s="1"/>
  <c r="O41" i="11"/>
  <c r="N41" i="11"/>
  <c r="Q40" i="11"/>
  <c r="P40" i="11"/>
  <c r="O40" i="11"/>
  <c r="N40" i="11"/>
  <c r="Q38" i="11"/>
  <c r="P38" i="11"/>
  <c r="O38" i="11"/>
  <c r="N38" i="11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Q28" i="11"/>
  <c r="P28" i="11"/>
  <c r="R28" i="11" s="1"/>
  <c r="O28" i="11"/>
  <c r="N28" i="11"/>
  <c r="Q27" i="11"/>
  <c r="P27" i="11"/>
  <c r="R27" i="11" s="1"/>
  <c r="O27" i="11"/>
  <c r="N27" i="11"/>
  <c r="Q26" i="11"/>
  <c r="P26" i="11"/>
  <c r="R26" i="11" s="1"/>
  <c r="O26" i="11"/>
  <c r="N26" i="11"/>
  <c r="Q25" i="11"/>
  <c r="P25" i="11"/>
  <c r="O25" i="11"/>
  <c r="N25" i="11"/>
  <c r="Q24" i="11"/>
  <c r="P24" i="11"/>
  <c r="O24" i="11"/>
  <c r="N24" i="11"/>
  <c r="Q23" i="11"/>
  <c r="P23" i="11"/>
  <c r="O23" i="11"/>
  <c r="N23" i="11"/>
  <c r="Q21" i="11"/>
  <c r="P21" i="11"/>
  <c r="O21" i="11"/>
  <c r="N21" i="11"/>
  <c r="Q20" i="11"/>
  <c r="P20" i="11"/>
  <c r="O20" i="11"/>
  <c r="N20" i="11"/>
  <c r="Q19" i="11"/>
  <c r="P19" i="11"/>
  <c r="O19" i="11"/>
  <c r="N19" i="11"/>
  <c r="Q18" i="11"/>
  <c r="P18" i="11"/>
  <c r="O18" i="11"/>
  <c r="N18" i="11"/>
  <c r="Q17" i="11"/>
  <c r="P17" i="11"/>
  <c r="O17" i="11"/>
  <c r="N17" i="11"/>
  <c r="Q16" i="11"/>
  <c r="P16" i="11"/>
  <c r="O16" i="11"/>
  <c r="N16" i="11"/>
  <c r="Q15" i="11"/>
  <c r="P15" i="11"/>
  <c r="O15" i="11"/>
  <c r="N15" i="11"/>
  <c r="Q14" i="11"/>
  <c r="P14" i="11"/>
  <c r="O14" i="11"/>
  <c r="N14" i="11"/>
  <c r="Q13" i="11"/>
  <c r="P13" i="11"/>
  <c r="O13" i="11"/>
  <c r="N13" i="11"/>
  <c r="Q11" i="11"/>
  <c r="P11" i="11"/>
  <c r="O11" i="11"/>
  <c r="N11" i="11"/>
  <c r="Q10" i="11"/>
  <c r="P10" i="11"/>
  <c r="O10" i="11"/>
  <c r="N10" i="11"/>
  <c r="Q57" i="11"/>
  <c r="P57" i="11"/>
  <c r="O57" i="11"/>
  <c r="N57" i="11"/>
  <c r="Q9" i="11"/>
  <c r="P9" i="11"/>
  <c r="O9" i="11"/>
  <c r="N9" i="11"/>
  <c r="Q8" i="11"/>
  <c r="P8" i="11"/>
  <c r="O8" i="11"/>
  <c r="N8" i="11"/>
  <c r="Q7" i="11"/>
  <c r="P7" i="11"/>
  <c r="O7" i="11"/>
  <c r="N7" i="11"/>
  <c r="Q6" i="11"/>
  <c r="P6" i="11"/>
  <c r="O6" i="11"/>
  <c r="N6" i="11"/>
  <c r="Q5" i="11"/>
  <c r="P5" i="11"/>
  <c r="O5" i="11"/>
  <c r="N5" i="11"/>
  <c r="Q4" i="11"/>
  <c r="P4" i="11"/>
  <c r="O4" i="11"/>
  <c r="N4" i="11"/>
  <c r="Q3" i="11"/>
  <c r="P3" i="11"/>
  <c r="O3" i="11"/>
  <c r="N3" i="11"/>
  <c r="R68" i="11" l="1"/>
  <c r="R69" i="11"/>
  <c r="R70" i="11"/>
  <c r="R71" i="11"/>
  <c r="R45" i="11"/>
  <c r="R29" i="11"/>
  <c r="R30" i="11"/>
  <c r="R3" i="11"/>
  <c r="R31" i="11"/>
  <c r="R4" i="11"/>
  <c r="R5" i="11"/>
  <c r="R6" i="11"/>
  <c r="R33" i="11"/>
  <c r="R7" i="11"/>
  <c r="R8" i="11"/>
  <c r="R9" i="11"/>
  <c r="R10" i="11"/>
  <c r="R13" i="11"/>
  <c r="R14" i="11"/>
  <c r="R16" i="11"/>
  <c r="R34" i="11"/>
  <c r="R15" i="11"/>
  <c r="R17" i="11"/>
  <c r="R18" i="11"/>
  <c r="R19" i="11"/>
  <c r="R40" i="11"/>
  <c r="R20" i="11"/>
  <c r="R23" i="11"/>
  <c r="R35" i="11"/>
  <c r="R36" i="11"/>
  <c r="R47" i="11"/>
  <c r="R11" i="11"/>
  <c r="R24" i="11"/>
  <c r="R37" i="11"/>
  <c r="R57" i="11"/>
  <c r="R21" i="11"/>
  <c r="R25" i="11"/>
  <c r="R38" i="11"/>
</calcChain>
</file>

<file path=xl/sharedStrings.xml><?xml version="1.0" encoding="utf-8"?>
<sst xmlns="http://schemas.openxmlformats.org/spreadsheetml/2006/main" count="396" uniqueCount="93">
  <si>
    <t>Íslensk skáldverk</t>
  </si>
  <si>
    <t>Þýdd skáldverk</t>
  </si>
  <si>
    <t>Ævisögur og endurminningar</t>
  </si>
  <si>
    <t>Ýmsar bækur</t>
  </si>
  <si>
    <t>Íslenskar barna og unglingabækur</t>
  </si>
  <si>
    <t>Þýddar barna og unglingabækur</t>
  </si>
  <si>
    <t xml:space="preserve">Fjöldi </t>
  </si>
  <si>
    <t>Meðalverð</t>
  </si>
  <si>
    <t>Hæsta verð</t>
  </si>
  <si>
    <t>Lægsta verð</t>
  </si>
  <si>
    <t>Munur á hæsta og lægsta verði</t>
  </si>
  <si>
    <t xml:space="preserve">Verð </t>
  </si>
  <si>
    <t xml:space="preserve">Bóksala Stúdenta </t>
  </si>
  <si>
    <t>e</t>
  </si>
  <si>
    <t>em</t>
  </si>
  <si>
    <t>e = Ekki til</t>
  </si>
  <si>
    <t>em = Ekki verðmerkt</t>
  </si>
  <si>
    <t>Carpe diem, eftir Eyrúnu Ýr Tryggvadóttur og Kristjönu Maríu Kristjánsdóttir. Kilja. Útg. Salka 2011</t>
  </si>
  <si>
    <t>Hávamál, eftir Þórarinn Eldjárn, Mál og menning 2011</t>
  </si>
  <si>
    <t>Glósubók Ævars vísindamanns, eftir Ævar Þór Benidiktsson. Sögur útgáfa 2011</t>
  </si>
  <si>
    <t>Flugan sem stöðvaði stríðið, eftir Bryndísi Björgvinsdóttur. Vaka Helgafell 2011</t>
  </si>
  <si>
    <t>Dans vil ég heyra, eftir Evu Maríu Jónsdóttur. Mál og menning 2011</t>
  </si>
  <si>
    <t>Skemmtibók Sveppa, eftur Sverrir Þór Sverrisson, Bókafélagið 2011</t>
  </si>
  <si>
    <t>Stelpur A-Ö, Kristín Tómasdóttir, Veröld 2011</t>
  </si>
  <si>
    <t>Dóra Landkönnuður - Hvar er Tíkó, þýð Örn Úlfar Höskuldsson, Sögur útgáfa 2011</t>
  </si>
  <si>
    <t>Dögun, þýð Magnea J. Matthíasdóttir, JPV útgáfa 2011</t>
  </si>
  <si>
    <t>Hvar er gáfnastrumpur? Þýð Sölvi Björn Sigurðsson, Iðunn 2011</t>
  </si>
  <si>
    <t>Justin Bieber - eins og hann er, Elise Munier, Sögur útgáfa 2011</t>
  </si>
  <si>
    <t>Skúli Skelfir rokkar, þýð Guðni Kolbeinsson, JPV útgáfa 2011</t>
  </si>
  <si>
    <t xml:space="preserve">Sólskinsbarn, höf Hulda Ólafsdóttir, Hljóðbók.is </t>
  </si>
  <si>
    <t>Brakið, höf Yrsa Sigurðardóttir, Veröld 2011</t>
  </si>
  <si>
    <t>Einvígið, höf Arnaldur Indriðason, Vaka Helgafell 2011</t>
  </si>
  <si>
    <t>Feigð, höf Stefán Máni, JPV útgáfa 2011</t>
  </si>
  <si>
    <t>jójó, höf Steinun Sigurðardóttir, Bjartur 2011</t>
  </si>
  <si>
    <t>Hjarta mannsins, höf Jón Kalman Stefánsson, Bjartur 2011</t>
  </si>
  <si>
    <t>Riddararaddir, höf Baggalútur, Sena kilja 2011</t>
  </si>
  <si>
    <t>Trúir þú á töfra, höf Vigdís Grímsdóttir, JPV útgáfa 2011</t>
  </si>
  <si>
    <t>Djöflanýlendan, James Rollins þýð, Ásdís Guðnadóttir, Bókaútgáfan Æskan 2011</t>
  </si>
  <si>
    <t>Eyjan undir sjónum, Isabel Allende, þýð, Sigrún Á. Eiríksdóttir, Mál og menning 2011</t>
  </si>
  <si>
    <t>Öreigarnir í Lodz, Steve Sem-Sandberg, þýð, Ísak Harðarson, Uppheimar 2011</t>
  </si>
  <si>
    <t>Uppsprettan, Ayn Rand, þýð, Þorsteinn Sigulaugsson, Almenne bókafélagið 2011</t>
  </si>
  <si>
    <t>Síðasta góðmennið, A.J.Kazinski, þýð Jón Hallur Stefánsson, Bjartur 2011</t>
  </si>
  <si>
    <t>Alkemistinn, Paulo Coelho, þýð Thor Vilhjálmsson, Hljóðbók.is</t>
  </si>
  <si>
    <t>Hollywood, Charles Bukowski, þýð Hjördís Sigurðardóttir, Hljóðbók.is</t>
  </si>
  <si>
    <t>Útkall, Ofviðri í Ljósufjöllum, Hljóðbók.is</t>
  </si>
  <si>
    <t>Ómynd, Eyrún Ýr Tryggvadóttir, Hljóðbók.is</t>
  </si>
  <si>
    <t>Allt kom það nær, Þorsteinn frá Hamri, Mál og menning 2011</t>
  </si>
  <si>
    <t>Fjögur bandarísk ljóðskáld, Carl Sandburg, þýð Hallberg Hallmundsson, Brú-Forlag kilja 2011</t>
  </si>
  <si>
    <t>Ísafjörður ægifagur, Matthías Kristinsson, Vestfirska forlagið 2011</t>
  </si>
  <si>
    <t>Dagbók frá veröld sem var, Emil Edgren, Mál og menning 2011</t>
  </si>
  <si>
    <t>Íslenskir fuglar, Benidikt Gröndal, Crymogea 2011</t>
  </si>
  <si>
    <t>Dauðinn í dumbshafi, Magnús Þór Hafsteinsson, Bókaútgáfan Hólar 2011</t>
  </si>
  <si>
    <t>Varðinn í vestri, Jónast Þór, Ormstunga kilja 2011</t>
  </si>
  <si>
    <t>Þingvellir, Sigrún Helgadóttir, Bókaútgáfan Opna 2011</t>
  </si>
  <si>
    <t>Angantýr, Elín Thorarensen, Lesstofan 2011</t>
  </si>
  <si>
    <t>Landnám, Ævisaga Gunnas Gunnarssonar, Mál og menning 2011</t>
  </si>
  <si>
    <t>Líf, Keith Richards, Bókafélagið Ugla kilja 2011</t>
  </si>
  <si>
    <t>Ómunatíð, Saga um geðveiki, Styrmir Gunnarsson, Veröld 2011</t>
  </si>
  <si>
    <t>Trúmaður á tímamótum, Ævisaga Haralds Nielssonar, Hið íslenska bókmenntafélag, 2011</t>
  </si>
  <si>
    <t>Eldum íslenskt með kokkalandsliðinu, Sögur útgáfa 2011</t>
  </si>
  <si>
    <t>Sultur allt árið, Sigurveig Káradóttir, Salka 2011</t>
  </si>
  <si>
    <t>Ferlið og dygðin, Laozi, Hljóðbók, Hið íslenska bókmenntafélag</t>
  </si>
  <si>
    <t>Fiskurinn í okkur, Neil Shubin, þýð, Guðmundur Guðmundsson, Ormstunga 2011</t>
  </si>
  <si>
    <t>Flickmylife, Ókeibæ-Forlagið 2011</t>
  </si>
  <si>
    <t>Íslensk knattspyrna, Víðir Sigursson, Tindur 2011</t>
  </si>
  <si>
    <t>Morkinskinna I og II, Ármann Jakobsson og Þórður Ingi Guðjónsson, Hið íslenzka fornritafélag 2011</t>
  </si>
  <si>
    <t>Góður matur-gott líf, Inga Elsa Bergþórsdóttir og Gísli Egill Hrafnsson, Vaka Helgafell 2011</t>
  </si>
  <si>
    <t>Allt með kossi vekur, Guðrín Eva Mínervudóttir, JPV 2011</t>
  </si>
  <si>
    <t>Jarðnæði, Oddný Eir Ævarsdóttir, Bjartur 2011</t>
  </si>
  <si>
    <t>Andarsláttur, Herta Muller þýð Bjarni Jónsson, Ormstunga 2011</t>
  </si>
  <si>
    <t>Reisubók Gúllívers, Jonathan Swifs, þýð Jón St. kristjánsson, Mál og menning 2011</t>
  </si>
  <si>
    <t>Tunglið braust inn í húsið, þýð Gyrðir Elíasson, Uppheimar 2011</t>
  </si>
  <si>
    <t>Konan við 1000°, höf Hallgrímur Helgason, JPV útgáfa 2011</t>
  </si>
  <si>
    <t>Fásinna, Horacio Casellanos Moya, þýð Hermann Stefánsson, kilja Bjartur 2011</t>
  </si>
  <si>
    <t>A4 Smáratorgi 1</t>
  </si>
  <si>
    <t>Hagkaup Akureyri</t>
  </si>
  <si>
    <t>Krónan Selfossi</t>
  </si>
  <si>
    <t>Vísindin, Adam Hart-Davis, þýð Karl Emil Gunnarsson, JPV 2011</t>
  </si>
  <si>
    <t>Office 1 Skeifunni</t>
  </si>
  <si>
    <t>Forlagið Fiskislóð 39</t>
  </si>
  <si>
    <t xml:space="preserve">Griffill Skeifunni </t>
  </si>
  <si>
    <t>Bónus Egilsstöðum</t>
  </si>
  <si>
    <t>Samkaup - Úrval Hafnarfirði</t>
  </si>
  <si>
    <t>Nettó Borgarnesi</t>
  </si>
  <si>
    <t>Mál og menning Laugavegi</t>
  </si>
  <si>
    <t>Regnaskógabeltið raunamædda, Claude Léve-Strauss, þýð Pétur Gunnarsson, JPV 2011</t>
  </si>
  <si>
    <t>Iða Lækjargötu 2a</t>
  </si>
  <si>
    <t>Íslensku húsdýrin og Trölli, eftir Bergljót Arnalds. JPV útgáfa 2011</t>
  </si>
  <si>
    <t>Náttúrugripasafnið, eftir Sigrúnu Eldjárn, Mál og menning 2011</t>
  </si>
  <si>
    <t>Á risaeðlusafninu, þýð Háldán Ómar Hálfdánarson, Unga ástin mín 2011</t>
  </si>
  <si>
    <t>Ríkisfang: EKKERT, Sigríður Víðis Jónsdóttir, Mál og menning 2011</t>
  </si>
  <si>
    <t>Hljóðbækur</t>
  </si>
  <si>
    <t>Verðkönnun ASÍ á jólabókum 6.desember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</si>
</sst>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b/>
      <sz val="11"/>
      <name val="Garamond"/>
      <family val="1"/>
    </font>
    <font>
      <sz val="11"/>
      <name val="Calibri"/>
      <family val="2"/>
      <scheme val="minor"/>
    </font>
    <font>
      <b/>
      <sz val="11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3" fillId="0" borderId="4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3" fillId="3" borderId="4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3" xfId="0" applyFill="1" applyBorder="1"/>
    <xf numFmtId="0" fontId="6" fillId="0" borderId="18" xfId="2" applyBorder="1" applyAlignment="1" applyProtection="1"/>
    <xf numFmtId="0" fontId="0" fillId="0" borderId="19" xfId="0" applyFill="1" applyBorder="1"/>
    <xf numFmtId="0" fontId="0" fillId="0" borderId="20" xfId="0" applyFill="1" applyBorder="1"/>
    <xf numFmtId="0" fontId="0" fillId="0" borderId="13" xfId="0" applyBorder="1"/>
    <xf numFmtId="0" fontId="0" fillId="0" borderId="18" xfId="0" applyFill="1" applyBorder="1"/>
    <xf numFmtId="0" fontId="0" fillId="0" borderId="21" xfId="0" applyBorder="1"/>
    <xf numFmtId="0" fontId="0" fillId="0" borderId="22" xfId="0" applyBorder="1"/>
    <xf numFmtId="0" fontId="0" fillId="0" borderId="13" xfId="0" applyFill="1" applyBorder="1" applyAlignment="1">
      <alignment horizontal="left"/>
    </xf>
    <xf numFmtId="0" fontId="0" fillId="0" borderId="17" xfId="0" applyBorder="1"/>
    <xf numFmtId="0" fontId="0" fillId="0" borderId="17" xfId="0" applyFill="1" applyBorder="1"/>
    <xf numFmtId="0" fontId="0" fillId="0" borderId="21" xfId="0" applyFill="1" applyBorder="1"/>
    <xf numFmtId="0" fontId="0" fillId="0" borderId="23" xfId="0" applyBorder="1"/>
    <xf numFmtId="0" fontId="6" fillId="0" borderId="1" xfId="2" applyBorder="1" applyAlignment="1" applyProtection="1"/>
    <xf numFmtId="0" fontId="5" fillId="0" borderId="1" xfId="0" applyFont="1" applyFill="1" applyBorder="1"/>
    <xf numFmtId="0" fontId="8" fillId="0" borderId="1" xfId="0" applyFont="1" applyFill="1" applyBorder="1"/>
    <xf numFmtId="0" fontId="7" fillId="0" borderId="1" xfId="0" applyFont="1" applyFill="1" applyBorder="1"/>
    <xf numFmtId="0" fontId="0" fillId="0" borderId="0" xfId="0" applyBorder="1"/>
    <xf numFmtId="0" fontId="8" fillId="0" borderId="1" xfId="0" applyFont="1" applyBorder="1"/>
    <xf numFmtId="0" fontId="5" fillId="0" borderId="16" xfId="0" applyFont="1" applyFill="1" applyBorder="1"/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0" xfId="0" applyFont="1"/>
    <xf numFmtId="0" fontId="3" fillId="0" borderId="26" xfId="0" applyFont="1" applyFill="1" applyBorder="1" applyAlignment="1">
      <alignment horizontal="center" textRotation="90" wrapText="1"/>
    </xf>
    <xf numFmtId="0" fontId="0" fillId="5" borderId="44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9" fillId="0" borderId="33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3" fillId="5" borderId="4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9" fillId="0" borderId="45" xfId="0" applyFont="1" applyFill="1" applyBorder="1" applyAlignment="1">
      <alignment wrapText="1"/>
    </xf>
    <xf numFmtId="0" fontId="9" fillId="0" borderId="43" xfId="0" applyFont="1" applyFill="1" applyBorder="1" applyAlignment="1">
      <alignment wrapText="1"/>
    </xf>
    <xf numFmtId="0" fontId="10" fillId="5" borderId="3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textRotation="90" wrapText="1"/>
    </xf>
    <xf numFmtId="0" fontId="0" fillId="5" borderId="0" xfId="0" applyFont="1" applyFill="1" applyBorder="1" applyAlignment="1">
      <alignment horizontal="center" vertical="center" wrapText="1"/>
    </xf>
    <xf numFmtId="164" fontId="0" fillId="0" borderId="32" xfId="3" applyNumberFormat="1" applyFont="1" applyFill="1" applyBorder="1" applyAlignment="1">
      <alignment horizontal="center" vertical="center" wrapText="1"/>
    </xf>
    <xf numFmtId="164" fontId="0" fillId="0" borderId="43" xfId="3" applyNumberFormat="1" applyFont="1" applyFill="1" applyBorder="1" applyAlignment="1">
      <alignment horizontal="center" vertical="center" wrapText="1"/>
    </xf>
    <xf numFmtId="164" fontId="0" fillId="0" borderId="17" xfId="3" applyNumberFormat="1" applyFont="1" applyFill="1" applyBorder="1" applyAlignment="1">
      <alignment horizontal="center" vertical="center" wrapText="1"/>
    </xf>
    <xf numFmtId="164" fontId="0" fillId="5" borderId="3" xfId="3" applyNumberFormat="1" applyFont="1" applyFill="1" applyBorder="1" applyAlignment="1">
      <alignment horizontal="center" vertical="center" wrapText="1"/>
    </xf>
    <xf numFmtId="164" fontId="0" fillId="0" borderId="33" xfId="3" applyNumberFormat="1" applyFont="1" applyFill="1" applyBorder="1" applyAlignment="1">
      <alignment horizontal="center" vertical="center" wrapText="1"/>
    </xf>
    <xf numFmtId="164" fontId="0" fillId="0" borderId="20" xfId="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4" fillId="0" borderId="8" xfId="3" applyNumberFormat="1" applyFont="1" applyBorder="1" applyAlignment="1">
      <alignment vertical="center" wrapText="1"/>
    </xf>
    <xf numFmtId="164" fontId="4" fillId="4" borderId="8" xfId="3" applyNumberFormat="1" applyFont="1" applyFill="1" applyBorder="1" applyAlignment="1">
      <alignment vertical="center" wrapText="1"/>
    </xf>
    <xf numFmtId="164" fontId="4" fillId="4" borderId="1" xfId="3" applyNumberFormat="1" applyFont="1" applyFill="1" applyBorder="1" applyAlignment="1">
      <alignment vertical="center" wrapText="1"/>
    </xf>
    <xf numFmtId="164" fontId="4" fillId="0" borderId="1" xfId="3" applyNumberFormat="1" applyFont="1" applyBorder="1" applyAlignment="1">
      <alignment vertical="center" wrapText="1"/>
    </xf>
    <xf numFmtId="164" fontId="4" fillId="0" borderId="25" xfId="3" applyNumberFormat="1" applyFont="1" applyBorder="1" applyAlignment="1">
      <alignment vertical="center" wrapText="1"/>
    </xf>
    <xf numFmtId="164" fontId="4" fillId="4" borderId="25" xfId="3" applyNumberFormat="1" applyFont="1" applyFill="1" applyBorder="1" applyAlignment="1">
      <alignment vertical="center" wrapText="1"/>
    </xf>
    <xf numFmtId="164" fontId="4" fillId="0" borderId="35" xfId="3" applyNumberFormat="1" applyFont="1" applyBorder="1" applyAlignment="1">
      <alignment vertical="center" wrapText="1"/>
    </xf>
    <xf numFmtId="164" fontId="0" fillId="0" borderId="31" xfId="3" applyNumberFormat="1" applyFont="1" applyFill="1" applyBorder="1" applyAlignment="1">
      <alignment vertical="center" wrapText="1"/>
    </xf>
    <xf numFmtId="164" fontId="0" fillId="0" borderId="8" xfId="3" applyNumberFormat="1" applyFont="1" applyFill="1" applyBorder="1" applyAlignment="1">
      <alignment vertical="center" wrapText="1"/>
    </xf>
    <xf numFmtId="164" fontId="0" fillId="4" borderId="8" xfId="3" applyNumberFormat="1" applyFont="1" applyFill="1" applyBorder="1" applyAlignment="1">
      <alignment vertical="center" wrapText="1"/>
    </xf>
    <xf numFmtId="164" fontId="0" fillId="6" borderId="8" xfId="3" applyNumberFormat="1" applyFont="1" applyFill="1" applyBorder="1" applyAlignment="1">
      <alignment vertical="center" wrapText="1"/>
    </xf>
    <xf numFmtId="164" fontId="0" fillId="0" borderId="27" xfId="3" applyNumberFormat="1" applyFont="1" applyFill="1" applyBorder="1" applyAlignment="1">
      <alignment vertical="center" wrapText="1"/>
    </xf>
    <xf numFmtId="164" fontId="0" fillId="0" borderId="41" xfId="3" applyNumberFormat="1" applyFont="1" applyFill="1" applyBorder="1" applyAlignment="1">
      <alignment vertical="center" wrapText="1"/>
    </xf>
    <xf numFmtId="164" fontId="0" fillId="0" borderId="1" xfId="3" applyNumberFormat="1" applyFont="1" applyFill="1" applyBorder="1" applyAlignment="1">
      <alignment vertical="center" wrapText="1"/>
    </xf>
    <xf numFmtId="164" fontId="0" fillId="6" borderId="1" xfId="3" applyNumberFormat="1" applyFont="1" applyFill="1" applyBorder="1" applyAlignment="1">
      <alignment vertical="center" wrapText="1"/>
    </xf>
    <xf numFmtId="164" fontId="0" fillId="0" borderId="28" xfId="3" applyNumberFormat="1" applyFont="1" applyFill="1" applyBorder="1" applyAlignment="1">
      <alignment vertical="center" wrapText="1"/>
    </xf>
    <xf numFmtId="164" fontId="0" fillId="4" borderId="1" xfId="3" applyNumberFormat="1" applyFont="1" applyFill="1" applyBorder="1" applyAlignment="1">
      <alignment vertical="center" wrapText="1"/>
    </xf>
    <xf numFmtId="164" fontId="0" fillId="6" borderId="41" xfId="3" applyNumberFormat="1" applyFont="1" applyFill="1" applyBorder="1" applyAlignment="1">
      <alignment vertical="center" wrapText="1"/>
    </xf>
    <xf numFmtId="164" fontId="0" fillId="0" borderId="46" xfId="3" applyNumberFormat="1" applyFont="1" applyFill="1" applyBorder="1" applyAlignment="1">
      <alignment vertical="center" wrapText="1"/>
    </xf>
    <xf numFmtId="164" fontId="0" fillId="0" borderId="25" xfId="3" applyNumberFormat="1" applyFont="1" applyFill="1" applyBorder="1" applyAlignment="1">
      <alignment vertical="center" wrapText="1"/>
    </xf>
    <xf numFmtId="164" fontId="0" fillId="4" borderId="25" xfId="3" applyNumberFormat="1" applyFont="1" applyFill="1" applyBorder="1" applyAlignment="1">
      <alignment vertical="center" wrapText="1"/>
    </xf>
    <xf numFmtId="164" fontId="0" fillId="6" borderId="25" xfId="3" applyNumberFormat="1" applyFont="1" applyFill="1" applyBorder="1" applyAlignment="1">
      <alignment vertical="center" wrapText="1"/>
    </xf>
    <xf numFmtId="164" fontId="0" fillId="0" borderId="29" xfId="3" applyNumberFormat="1" applyFont="1" applyFill="1" applyBorder="1" applyAlignment="1">
      <alignment vertical="center" wrapText="1"/>
    </xf>
    <xf numFmtId="164" fontId="0" fillId="5" borderId="5" xfId="3" applyNumberFormat="1" applyFont="1" applyFill="1" applyBorder="1" applyAlignment="1">
      <alignment vertical="center" wrapText="1"/>
    </xf>
    <xf numFmtId="164" fontId="0" fillId="6" borderId="31" xfId="3" applyNumberFormat="1" applyFont="1" applyFill="1" applyBorder="1" applyAlignment="1">
      <alignment vertical="center" wrapText="1"/>
    </xf>
    <xf numFmtId="164" fontId="0" fillId="0" borderId="11" xfId="3" applyNumberFormat="1" applyFont="1" applyFill="1" applyBorder="1" applyAlignment="1">
      <alignment vertical="center" wrapText="1"/>
    </xf>
    <xf numFmtId="164" fontId="0" fillId="6" borderId="46" xfId="3" applyNumberFormat="1" applyFont="1" applyFill="1" applyBorder="1" applyAlignment="1">
      <alignment vertical="center" wrapText="1"/>
    </xf>
    <xf numFmtId="164" fontId="0" fillId="4" borderId="31" xfId="3" applyNumberFormat="1" applyFont="1" applyFill="1" applyBorder="1" applyAlignment="1">
      <alignment vertical="center" wrapText="1"/>
    </xf>
    <xf numFmtId="164" fontId="0" fillId="4" borderId="11" xfId="3" applyNumberFormat="1" applyFont="1" applyFill="1" applyBorder="1" applyAlignment="1">
      <alignment vertical="center" wrapText="1"/>
    </xf>
    <xf numFmtId="164" fontId="0" fillId="6" borderId="28" xfId="3" applyNumberFormat="1" applyFont="1" applyFill="1" applyBorder="1" applyAlignment="1">
      <alignment vertical="center" wrapText="1"/>
    </xf>
    <xf numFmtId="164" fontId="0" fillId="0" borderId="42" xfId="3" applyNumberFormat="1" applyFont="1" applyFill="1" applyBorder="1" applyAlignment="1">
      <alignment vertical="center" wrapText="1"/>
    </xf>
    <xf numFmtId="164" fontId="0" fillId="0" borderId="35" xfId="3" applyNumberFormat="1" applyFont="1" applyFill="1" applyBorder="1" applyAlignment="1">
      <alignment vertical="center" wrapText="1"/>
    </xf>
    <xf numFmtId="164" fontId="0" fillId="4" borderId="35" xfId="3" applyNumberFormat="1" applyFont="1" applyFill="1" applyBorder="1" applyAlignment="1">
      <alignment vertical="center" wrapText="1"/>
    </xf>
    <xf numFmtId="164" fontId="0" fillId="6" borderId="35" xfId="3" applyNumberFormat="1" applyFont="1" applyFill="1" applyBorder="1" applyAlignment="1">
      <alignment vertical="center" wrapText="1"/>
    </xf>
    <xf numFmtId="164" fontId="0" fillId="0" borderId="36" xfId="3" applyNumberFormat="1" applyFont="1" applyFill="1" applyBorder="1" applyAlignment="1">
      <alignment vertical="center" wrapText="1"/>
    </xf>
    <xf numFmtId="164" fontId="0" fillId="0" borderId="40" xfId="3" applyNumberFormat="1" applyFont="1" applyFill="1" applyBorder="1" applyAlignment="1">
      <alignment vertical="center" wrapText="1"/>
    </xf>
    <xf numFmtId="164" fontId="0" fillId="6" borderId="39" xfId="3" applyNumberFormat="1" applyFont="1" applyFill="1" applyBorder="1" applyAlignment="1">
      <alignment vertical="center" wrapText="1"/>
    </xf>
    <xf numFmtId="164" fontId="0" fillId="4" borderId="39" xfId="3" applyNumberFormat="1" applyFont="1" applyFill="1" applyBorder="1" applyAlignment="1">
      <alignment vertical="center" wrapText="1"/>
    </xf>
    <xf numFmtId="164" fontId="0" fillId="0" borderId="7" xfId="3" applyNumberFormat="1" applyFont="1" applyFill="1" applyBorder="1" applyAlignment="1">
      <alignment vertical="center" wrapText="1"/>
    </xf>
    <xf numFmtId="164" fontId="0" fillId="0" borderId="37" xfId="3" applyNumberFormat="1" applyFont="1" applyFill="1" applyBorder="1" applyAlignment="1">
      <alignment vertical="center" wrapText="1"/>
    </xf>
    <xf numFmtId="164" fontId="0" fillId="6" borderId="11" xfId="3" applyNumberFormat="1" applyFont="1" applyFill="1" applyBorder="1" applyAlignment="1">
      <alignment vertical="center" wrapText="1"/>
    </xf>
    <xf numFmtId="164" fontId="0" fillId="5" borderId="12" xfId="3" applyNumberFormat="1" applyFont="1" applyFill="1" applyBorder="1" applyAlignment="1">
      <alignment vertical="center" wrapText="1"/>
    </xf>
    <xf numFmtId="164" fontId="0" fillId="0" borderId="10" xfId="3" applyNumberFormat="1" applyFont="1" applyFill="1" applyBorder="1" applyAlignment="1">
      <alignment vertical="center" wrapText="1"/>
    </xf>
    <xf numFmtId="164" fontId="0" fillId="0" borderId="24" xfId="3" applyNumberFormat="1" applyFont="1" applyFill="1" applyBorder="1" applyAlignment="1">
      <alignment vertical="center" wrapText="1"/>
    </xf>
    <xf numFmtId="164" fontId="0" fillId="6" borderId="14" xfId="3" applyNumberFormat="1" applyFont="1" applyFill="1" applyBorder="1" applyAlignment="1">
      <alignment vertical="center" wrapText="1"/>
    </xf>
    <xf numFmtId="164" fontId="0" fillId="4" borderId="14" xfId="3" applyNumberFormat="1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9" fontId="0" fillId="0" borderId="30" xfId="1" applyFont="1" applyFill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9" fontId="0" fillId="0" borderId="38" xfId="1" applyFont="1" applyFill="1" applyBorder="1" applyAlignment="1">
      <alignment horizontal="center" vertical="center"/>
    </xf>
    <xf numFmtId="9" fontId="0" fillId="5" borderId="6" xfId="1" applyFont="1" applyFill="1" applyBorder="1" applyAlignment="1">
      <alignment horizontal="center" vertical="center"/>
    </xf>
    <xf numFmtId="9" fontId="0" fillId="0" borderId="47" xfId="1" applyFont="1" applyFill="1" applyBorder="1" applyAlignment="1">
      <alignment horizontal="center" vertical="center"/>
    </xf>
    <xf numFmtId="9" fontId="0" fillId="0" borderId="15" xfId="1" applyFont="1" applyFill="1" applyBorder="1" applyAlignment="1">
      <alignment horizontal="center" vertical="center"/>
    </xf>
    <xf numFmtId="9" fontId="0" fillId="0" borderId="0" xfId="0" applyNumberFormat="1" applyFont="1"/>
    <xf numFmtId="0" fontId="9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688699</xdr:colOff>
      <xdr:row>0</xdr:row>
      <xdr:rowOff>192986</xdr:rowOff>
    </xdr:from>
    <xdr:to>
      <xdr:col>0</xdr:col>
      <xdr:colOff>1374499</xdr:colOff>
      <xdr:row>0</xdr:row>
      <xdr:rowOff>745436</xdr:rowOff>
    </xdr:to>
    <xdr:pic>
      <xdr:nvPicPr>
        <xdr:cNvPr id="4" name="Picture 3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8699" y="192986"/>
          <a:ext cx="685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5" sqref="A5:K29"/>
    </sheetView>
  </sheetViews>
  <sheetFormatPr defaultRowHeight="15" x14ac:dyDescent="0.25"/>
  <cols>
    <col min="1" max="1" width="27.140625" customWidth="1"/>
    <col min="2" max="2" width="18.140625" bestFit="1" customWidth="1"/>
    <col min="6" max="6" width="27" customWidth="1"/>
    <col min="13" max="13" width="21.85546875" customWidth="1"/>
    <col min="14" max="14" width="16.42578125" customWidth="1"/>
    <col min="15" max="15" width="15.7109375" customWidth="1"/>
  </cols>
  <sheetData>
    <row r="1" spans="1:15" ht="24.95" customHeight="1" x14ac:dyDescent="0.25">
      <c r="M1" s="30"/>
      <c r="N1" s="2"/>
      <c r="O1" s="2"/>
    </row>
    <row r="2" spans="1:15" ht="24.95" customHeight="1" x14ac:dyDescent="0.25">
      <c r="M2" s="30"/>
      <c r="N2" s="38"/>
      <c r="O2" s="2"/>
    </row>
    <row r="3" spans="1:15" ht="24.95" customHeight="1" x14ac:dyDescent="0.25">
      <c r="M3" s="30"/>
      <c r="N3" s="2"/>
      <c r="O3" s="2"/>
    </row>
    <row r="4" spans="1:15" ht="24.95" customHeight="1" x14ac:dyDescent="0.25">
      <c r="M4" s="31"/>
      <c r="N4" s="1"/>
      <c r="O4" s="1"/>
    </row>
    <row r="5" spans="1:15" ht="24.95" customHeight="1" x14ac:dyDescent="0.25">
      <c r="A5" s="1"/>
      <c r="B5" s="1"/>
      <c r="C5" s="1"/>
      <c r="D5" s="1"/>
      <c r="E5" s="1"/>
      <c r="F5" s="1"/>
      <c r="M5" s="31"/>
      <c r="N5" s="2"/>
      <c r="O5" s="2"/>
    </row>
    <row r="6" spans="1:15" s="14" customFormat="1" ht="24.95" customHeight="1" x14ac:dyDescent="0.25">
      <c r="A6" s="2"/>
      <c r="B6" s="1"/>
      <c r="C6" s="1"/>
      <c r="D6" s="1"/>
      <c r="E6" s="1"/>
      <c r="F6" s="1"/>
      <c r="M6" s="35"/>
      <c r="N6" s="36"/>
      <c r="O6" s="36"/>
    </row>
    <row r="7" spans="1:15" s="14" customFormat="1" ht="24.95" customHeight="1" x14ac:dyDescent="0.25">
      <c r="A7" s="2"/>
      <c r="B7" s="1"/>
      <c r="C7" s="1"/>
      <c r="D7" s="1"/>
      <c r="E7" s="1"/>
      <c r="F7" s="29"/>
    </row>
    <row r="8" spans="1:15" ht="24.95" customHeight="1" x14ac:dyDescent="0.25">
      <c r="A8" s="2"/>
      <c r="B8" s="1"/>
      <c r="C8" s="1"/>
      <c r="D8" s="1"/>
      <c r="E8" s="1"/>
      <c r="F8" s="29"/>
    </row>
    <row r="9" spans="1:15" s="15" customFormat="1" ht="24.75" customHeight="1" x14ac:dyDescent="0.25">
      <c r="A9" s="2"/>
      <c r="B9" s="1"/>
      <c r="C9" s="1"/>
      <c r="D9" s="1"/>
      <c r="E9" s="1"/>
      <c r="F9" s="1"/>
    </row>
    <row r="10" spans="1:15" s="14" customFormat="1" ht="24.75" customHeight="1" x14ac:dyDescent="0.25">
      <c r="A10" s="2"/>
      <c r="B10" s="1"/>
      <c r="C10" s="1"/>
      <c r="D10" s="1"/>
      <c r="E10" s="1"/>
      <c r="F10" s="29"/>
    </row>
    <row r="11" spans="1:15" s="14" customFormat="1" ht="24.75" customHeight="1" x14ac:dyDescent="0.25">
      <c r="A11" s="2"/>
      <c r="B11" s="1"/>
      <c r="C11" s="1"/>
      <c r="D11" s="1"/>
      <c r="E11" s="1"/>
      <c r="F11" s="1"/>
    </row>
    <row r="12" spans="1:15" s="15" customFormat="1" ht="24.75" customHeight="1" x14ac:dyDescent="0.25">
      <c r="A12" s="2"/>
      <c r="B12" s="1"/>
      <c r="C12" s="1"/>
      <c r="D12" s="1"/>
      <c r="E12" s="1"/>
      <c r="F12" s="29"/>
    </row>
    <row r="13" spans="1:15" ht="24.95" customHeight="1" thickBot="1" x14ac:dyDescent="0.3">
      <c r="A13" s="1"/>
      <c r="B13" s="1"/>
      <c r="C13" s="1"/>
      <c r="D13" s="1"/>
      <c r="E13" s="1"/>
      <c r="F13" s="1"/>
    </row>
    <row r="14" spans="1:15" s="14" customFormat="1" ht="24.95" customHeight="1" thickBot="1" x14ac:dyDescent="0.3">
      <c r="A14" s="2"/>
      <c r="B14" s="1"/>
      <c r="C14" s="1"/>
      <c r="D14" s="1"/>
      <c r="E14" s="1"/>
      <c r="F14" s="30"/>
      <c r="G14" s="27"/>
      <c r="H14" s="17"/>
      <c r="I14" s="16"/>
      <c r="K14" s="19"/>
    </row>
    <row r="15" spans="1:15" ht="24.95" customHeight="1" thickBot="1" x14ac:dyDescent="0.3">
      <c r="A15" s="2"/>
      <c r="B15" s="1"/>
      <c r="C15" s="1"/>
      <c r="D15" s="1"/>
      <c r="E15" s="1"/>
      <c r="F15" s="30"/>
      <c r="G15" s="27"/>
      <c r="H15" s="17"/>
      <c r="I15" s="24"/>
      <c r="K15" s="19"/>
    </row>
    <row r="16" spans="1:15" ht="24.95" customHeight="1" thickBot="1" x14ac:dyDescent="0.3">
      <c r="A16" s="2"/>
      <c r="B16" s="1"/>
      <c r="C16" s="1"/>
      <c r="D16" s="1"/>
      <c r="E16" s="1"/>
      <c r="F16" s="30"/>
      <c r="G16" s="27"/>
      <c r="H16" s="18"/>
      <c r="I16" s="16"/>
      <c r="K16" s="26"/>
    </row>
    <row r="17" spans="1:11" ht="24.95" customHeight="1" thickBot="1" x14ac:dyDescent="0.3">
      <c r="A17" s="2"/>
      <c r="B17" s="1"/>
      <c r="C17" s="1"/>
      <c r="D17" s="1"/>
      <c r="E17" s="1"/>
      <c r="F17" s="31"/>
      <c r="G17" s="22"/>
      <c r="H17" s="21"/>
      <c r="I17" s="22"/>
      <c r="K17" s="23"/>
    </row>
    <row r="18" spans="1:11" s="15" customFormat="1" ht="24.95" customHeight="1" x14ac:dyDescent="0.25">
      <c r="A18" s="2"/>
      <c r="B18" s="1"/>
      <c r="C18" s="1"/>
      <c r="D18" s="1"/>
      <c r="E18" s="1"/>
      <c r="F18" s="31"/>
      <c r="G18" s="33"/>
      <c r="H18" s="12"/>
      <c r="I18" s="33"/>
      <c r="K18" s="33"/>
    </row>
    <row r="19" spans="1:11" ht="24.95" customHeight="1" thickBot="1" x14ac:dyDescent="0.3">
      <c r="A19" s="2"/>
      <c r="B19" s="1"/>
      <c r="C19" s="1"/>
      <c r="D19" s="1"/>
      <c r="E19" s="1"/>
      <c r="F19" s="35"/>
    </row>
    <row r="20" spans="1:11" ht="24.95" customHeight="1" x14ac:dyDescent="0.25">
      <c r="A20" s="2"/>
      <c r="B20" s="1"/>
      <c r="C20" s="1"/>
      <c r="D20" s="1"/>
      <c r="E20" s="1"/>
      <c r="F20" s="31"/>
      <c r="G20" s="22"/>
      <c r="H20" s="20"/>
      <c r="I20" s="16"/>
      <c r="K20" s="26"/>
    </row>
    <row r="21" spans="1:11" ht="24.95" customHeight="1" x14ac:dyDescent="0.25">
      <c r="A21" s="2"/>
      <c r="B21" s="1"/>
      <c r="C21" s="1"/>
      <c r="D21" s="1"/>
      <c r="E21" s="1"/>
      <c r="F21" s="34"/>
      <c r="G21" s="15"/>
    </row>
    <row r="22" spans="1:11" x14ac:dyDescent="0.25">
      <c r="A22" s="2"/>
      <c r="B22" s="1"/>
      <c r="C22" s="1"/>
      <c r="D22" s="1"/>
      <c r="E22" s="1"/>
      <c r="F22" s="31"/>
      <c r="G22" s="28"/>
      <c r="H22" s="25"/>
      <c r="I22" s="25"/>
    </row>
    <row r="24" spans="1:11" x14ac:dyDescent="0.25">
      <c r="F24" s="31"/>
    </row>
    <row r="26" spans="1:11" x14ac:dyDescent="0.25">
      <c r="A26" s="14"/>
      <c r="F26" s="32"/>
    </row>
    <row r="27" spans="1:11" x14ac:dyDescent="0.25">
      <c r="F27" s="15"/>
    </row>
  </sheetData>
  <sortState ref="A1:A19">
    <sortCondition ref="A1:A19"/>
  </sortState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75"/>
  <sheetViews>
    <sheetView tabSelected="1" zoomScale="115" zoomScaleNormal="115" workbookViewId="0">
      <pane ySplit="1" topLeftCell="A2" activePane="bottomLeft" state="frozen"/>
      <selection pane="bottomLeft" activeCell="N76" sqref="N76"/>
    </sheetView>
  </sheetViews>
  <sheetFormatPr defaultRowHeight="15" x14ac:dyDescent="0.25"/>
  <cols>
    <col min="1" max="1" width="34.5703125" style="118" customWidth="1"/>
    <col min="2" max="8" width="10.140625" style="39" bestFit="1" customWidth="1"/>
    <col min="9" max="9" width="9.140625" style="39" bestFit="1" customWidth="1"/>
    <col min="10" max="12" width="10.140625" style="39" bestFit="1" customWidth="1"/>
    <col min="13" max="13" width="9.140625" style="39" bestFit="1" customWidth="1"/>
    <col min="14" max="14" width="6.28515625" style="60" bestFit="1" customWidth="1"/>
    <col min="15" max="17" width="10.140625" style="39" bestFit="1" customWidth="1"/>
    <col min="18" max="18" width="6.140625" style="39" customWidth="1"/>
    <col min="19" max="16384" width="9.140625" style="37"/>
  </cols>
  <sheetData>
    <row r="1" spans="1:228" s="10" customFormat="1" ht="105.75" customHeight="1" thickBot="1" x14ac:dyDescent="0.3">
      <c r="A1" s="117" t="s">
        <v>92</v>
      </c>
      <c r="B1" s="5" t="s">
        <v>84</v>
      </c>
      <c r="C1" s="5" t="s">
        <v>79</v>
      </c>
      <c r="D1" s="6" t="s">
        <v>12</v>
      </c>
      <c r="E1" s="5" t="s">
        <v>80</v>
      </c>
      <c r="F1" s="5" t="s">
        <v>78</v>
      </c>
      <c r="G1" s="6" t="s">
        <v>83</v>
      </c>
      <c r="H1" s="5" t="s">
        <v>75</v>
      </c>
      <c r="I1" s="5" t="s">
        <v>81</v>
      </c>
      <c r="J1" s="6" t="s">
        <v>76</v>
      </c>
      <c r="K1" s="4" t="s">
        <v>74</v>
      </c>
      <c r="L1" s="6" t="s">
        <v>86</v>
      </c>
      <c r="M1" s="40" t="s">
        <v>82</v>
      </c>
      <c r="N1" s="7" t="s">
        <v>6</v>
      </c>
      <c r="O1" s="8" t="s">
        <v>7</v>
      </c>
      <c r="P1" s="107" t="s">
        <v>8</v>
      </c>
      <c r="Q1" s="52" t="s">
        <v>9</v>
      </c>
      <c r="R1" s="9" t="s">
        <v>10</v>
      </c>
    </row>
    <row r="2" spans="1:228" s="3" customFormat="1" ht="15.75" thickBot="1" x14ac:dyDescent="0.3">
      <c r="A2" s="51" t="s">
        <v>0</v>
      </c>
      <c r="B2" s="46" t="s">
        <v>11</v>
      </c>
      <c r="C2" s="47" t="s">
        <v>11</v>
      </c>
      <c r="D2" s="47" t="s">
        <v>11</v>
      </c>
      <c r="E2" s="47" t="s">
        <v>11</v>
      </c>
      <c r="F2" s="47" t="s">
        <v>11</v>
      </c>
      <c r="G2" s="47" t="s">
        <v>11</v>
      </c>
      <c r="H2" s="47" t="s">
        <v>11</v>
      </c>
      <c r="I2" s="47" t="s">
        <v>11</v>
      </c>
      <c r="J2" s="47" t="s">
        <v>11</v>
      </c>
      <c r="K2" s="47" t="s">
        <v>11</v>
      </c>
      <c r="L2" s="47" t="s">
        <v>11</v>
      </c>
      <c r="M2" s="48" t="s">
        <v>11</v>
      </c>
      <c r="N2" s="53"/>
      <c r="O2" s="41"/>
      <c r="P2" s="42"/>
      <c r="Q2" s="42"/>
      <c r="R2" s="43"/>
    </row>
    <row r="3" spans="1:228" ht="29.25" x14ac:dyDescent="0.25">
      <c r="A3" s="50" t="s">
        <v>30</v>
      </c>
      <c r="B3" s="68">
        <v>3990</v>
      </c>
      <c r="C3" s="69" t="s">
        <v>13</v>
      </c>
      <c r="D3" s="70">
        <v>3829</v>
      </c>
      <c r="E3" s="69">
        <v>3999</v>
      </c>
      <c r="F3" s="71">
        <v>5890</v>
      </c>
      <c r="G3" s="69">
        <v>4118</v>
      </c>
      <c r="H3" s="69">
        <v>4990</v>
      </c>
      <c r="I3" s="61">
        <v>3895</v>
      </c>
      <c r="J3" s="69">
        <v>3899</v>
      </c>
      <c r="K3" s="69">
        <v>4193</v>
      </c>
      <c r="L3" s="69">
        <v>4790</v>
      </c>
      <c r="M3" s="72">
        <v>4712</v>
      </c>
      <c r="N3" s="54">
        <f>COUNT(B3:M3)</f>
        <v>11</v>
      </c>
      <c r="O3" s="96">
        <f>AVERAGE(B3:M3)</f>
        <v>4391.363636363636</v>
      </c>
      <c r="P3" s="97">
        <f>MAX(B3:M3)</f>
        <v>5890</v>
      </c>
      <c r="Q3" s="98">
        <f>MIN(B3:M3)</f>
        <v>3829</v>
      </c>
      <c r="R3" s="110">
        <f>(P3-Q3)/Q3</f>
        <v>0.53826064246539562</v>
      </c>
    </row>
    <row r="4" spans="1:228" ht="29.25" x14ac:dyDescent="0.25">
      <c r="A4" s="44" t="s">
        <v>67</v>
      </c>
      <c r="B4" s="68">
        <v>4790</v>
      </c>
      <c r="C4" s="69">
        <v>4790</v>
      </c>
      <c r="D4" s="69">
        <v>4493</v>
      </c>
      <c r="E4" s="69" t="s">
        <v>14</v>
      </c>
      <c r="F4" s="69">
        <v>5091</v>
      </c>
      <c r="G4" s="69">
        <v>4493</v>
      </c>
      <c r="H4" s="71">
        <v>5990</v>
      </c>
      <c r="I4" s="62">
        <v>4052</v>
      </c>
      <c r="J4" s="69">
        <v>4059</v>
      </c>
      <c r="K4" s="71">
        <v>5990</v>
      </c>
      <c r="L4" s="69">
        <v>4790</v>
      </c>
      <c r="M4" s="72">
        <v>4792</v>
      </c>
      <c r="N4" s="55">
        <f t="shared" ref="N4:N50" si="0">COUNT(B4:M4)</f>
        <v>11</v>
      </c>
      <c r="O4" s="99">
        <f t="shared" ref="O4:O50" si="1">AVERAGE(B4:M4)</f>
        <v>4848.181818181818</v>
      </c>
      <c r="P4" s="71">
        <f t="shared" ref="P4:P50" si="2">MAX(B4:M4)</f>
        <v>5990</v>
      </c>
      <c r="Q4" s="70">
        <f t="shared" ref="Q4:Q50" si="3">MIN(B4:M4)</f>
        <v>4052</v>
      </c>
      <c r="R4" s="111">
        <f t="shared" ref="R4:R50" si="4">(P4-Q4)/Q4</f>
        <v>0.47828232971372164</v>
      </c>
    </row>
    <row r="5" spans="1:228" ht="29.25" x14ac:dyDescent="0.25">
      <c r="A5" s="44" t="s">
        <v>31</v>
      </c>
      <c r="B5" s="73">
        <v>3990</v>
      </c>
      <c r="C5" s="74">
        <v>4790</v>
      </c>
      <c r="D5" s="74">
        <v>3894</v>
      </c>
      <c r="E5" s="74">
        <v>3999</v>
      </c>
      <c r="F5" s="74">
        <v>4929</v>
      </c>
      <c r="G5" s="74">
        <v>4493</v>
      </c>
      <c r="H5" s="74">
        <v>4490</v>
      </c>
      <c r="I5" s="63">
        <v>3794</v>
      </c>
      <c r="J5" s="74">
        <v>3799</v>
      </c>
      <c r="K5" s="75">
        <v>5990</v>
      </c>
      <c r="L5" s="74">
        <v>4790</v>
      </c>
      <c r="M5" s="76">
        <v>4792</v>
      </c>
      <c r="N5" s="55">
        <f t="shared" si="0"/>
        <v>12</v>
      </c>
      <c r="O5" s="99">
        <f t="shared" si="1"/>
        <v>4479.166666666667</v>
      </c>
      <c r="P5" s="71">
        <f t="shared" si="2"/>
        <v>5990</v>
      </c>
      <c r="Q5" s="70">
        <f t="shared" si="3"/>
        <v>3794</v>
      </c>
      <c r="R5" s="111">
        <f t="shared" si="4"/>
        <v>0.57880864522930942</v>
      </c>
    </row>
    <row r="6" spans="1:228" ht="29.25" x14ac:dyDescent="0.25">
      <c r="A6" s="44" t="s">
        <v>32</v>
      </c>
      <c r="B6" s="73">
        <v>4790</v>
      </c>
      <c r="C6" s="74">
        <v>4790</v>
      </c>
      <c r="D6" s="74">
        <v>5391</v>
      </c>
      <c r="E6" s="74">
        <v>4799</v>
      </c>
      <c r="F6" s="74">
        <v>5091</v>
      </c>
      <c r="G6" s="74">
        <v>4493</v>
      </c>
      <c r="H6" s="74">
        <v>4990</v>
      </c>
      <c r="I6" s="63">
        <v>3885</v>
      </c>
      <c r="J6" s="74">
        <v>3889</v>
      </c>
      <c r="K6" s="75">
        <v>5990</v>
      </c>
      <c r="L6" s="74">
        <v>5990</v>
      </c>
      <c r="M6" s="76">
        <v>4792</v>
      </c>
      <c r="N6" s="55">
        <f t="shared" si="0"/>
        <v>12</v>
      </c>
      <c r="O6" s="99">
        <f t="shared" si="1"/>
        <v>4907.5</v>
      </c>
      <c r="P6" s="71">
        <f t="shared" si="2"/>
        <v>5990</v>
      </c>
      <c r="Q6" s="70">
        <f t="shared" si="3"/>
        <v>3885</v>
      </c>
      <c r="R6" s="111">
        <f t="shared" si="4"/>
        <v>0.54182754182754178</v>
      </c>
    </row>
    <row r="7" spans="1:228" ht="29.25" x14ac:dyDescent="0.25">
      <c r="A7" s="44" t="s">
        <v>33</v>
      </c>
      <c r="B7" s="73">
        <v>4690</v>
      </c>
      <c r="C7" s="74" t="s">
        <v>13</v>
      </c>
      <c r="D7" s="74">
        <v>4410</v>
      </c>
      <c r="E7" s="74">
        <v>4999</v>
      </c>
      <c r="F7" s="74">
        <v>4998</v>
      </c>
      <c r="G7" s="74">
        <v>4418</v>
      </c>
      <c r="H7" s="74">
        <v>5190</v>
      </c>
      <c r="I7" s="64">
        <v>3995</v>
      </c>
      <c r="J7" s="77">
        <v>3699</v>
      </c>
      <c r="K7" s="75">
        <v>5880</v>
      </c>
      <c r="L7" s="74">
        <v>4490</v>
      </c>
      <c r="M7" s="76">
        <v>4712</v>
      </c>
      <c r="N7" s="55">
        <f t="shared" si="0"/>
        <v>11</v>
      </c>
      <c r="O7" s="99">
        <f t="shared" si="1"/>
        <v>4680.090909090909</v>
      </c>
      <c r="P7" s="71">
        <f t="shared" si="2"/>
        <v>5880</v>
      </c>
      <c r="Q7" s="70">
        <f t="shared" si="3"/>
        <v>3699</v>
      </c>
      <c r="R7" s="111">
        <f t="shared" si="4"/>
        <v>0.58961881589618814</v>
      </c>
    </row>
    <row r="8" spans="1:228" ht="29.25" x14ac:dyDescent="0.25">
      <c r="A8" s="44" t="s">
        <v>34</v>
      </c>
      <c r="B8" s="73">
        <v>4190</v>
      </c>
      <c r="C8" s="74" t="s">
        <v>13</v>
      </c>
      <c r="D8" s="74">
        <v>3822</v>
      </c>
      <c r="E8" s="74">
        <v>4799</v>
      </c>
      <c r="F8" s="74">
        <v>4998</v>
      </c>
      <c r="G8" s="74">
        <v>4418</v>
      </c>
      <c r="H8" s="74">
        <v>4990</v>
      </c>
      <c r="I8" s="64">
        <v>3891</v>
      </c>
      <c r="J8" s="77">
        <v>3699</v>
      </c>
      <c r="K8" s="75">
        <v>5880</v>
      </c>
      <c r="L8" s="74">
        <v>4990</v>
      </c>
      <c r="M8" s="76">
        <v>4712</v>
      </c>
      <c r="N8" s="55">
        <f t="shared" si="0"/>
        <v>11</v>
      </c>
      <c r="O8" s="99">
        <f t="shared" si="1"/>
        <v>4580.818181818182</v>
      </c>
      <c r="P8" s="71">
        <f t="shared" si="2"/>
        <v>5880</v>
      </c>
      <c r="Q8" s="70">
        <f t="shared" si="3"/>
        <v>3699</v>
      </c>
      <c r="R8" s="111">
        <f t="shared" si="4"/>
        <v>0.58961881589618814</v>
      </c>
    </row>
    <row r="9" spans="1:228" ht="29.25" x14ac:dyDescent="0.25">
      <c r="A9" s="44" t="s">
        <v>72</v>
      </c>
      <c r="B9" s="73">
        <v>4190</v>
      </c>
      <c r="C9" s="74">
        <v>4790</v>
      </c>
      <c r="D9" s="74">
        <v>4493</v>
      </c>
      <c r="E9" s="74">
        <v>4799</v>
      </c>
      <c r="F9" s="74">
        <v>5091</v>
      </c>
      <c r="G9" s="74">
        <v>4493</v>
      </c>
      <c r="H9" s="74">
        <v>4990</v>
      </c>
      <c r="I9" s="63">
        <v>3893</v>
      </c>
      <c r="J9" s="74">
        <v>4070</v>
      </c>
      <c r="K9" s="75">
        <v>5990</v>
      </c>
      <c r="L9" s="74">
        <v>4290</v>
      </c>
      <c r="M9" s="76">
        <v>4792</v>
      </c>
      <c r="N9" s="55">
        <f t="shared" si="0"/>
        <v>12</v>
      </c>
      <c r="O9" s="99">
        <f t="shared" si="1"/>
        <v>4656.75</v>
      </c>
      <c r="P9" s="71">
        <f t="shared" si="2"/>
        <v>5990</v>
      </c>
      <c r="Q9" s="70">
        <f t="shared" si="3"/>
        <v>3893</v>
      </c>
      <c r="R9" s="111">
        <f t="shared" si="4"/>
        <v>0.5386591317749807</v>
      </c>
    </row>
    <row r="10" spans="1:228" ht="29.25" x14ac:dyDescent="0.25">
      <c r="A10" s="44" t="s">
        <v>36</v>
      </c>
      <c r="B10" s="78">
        <v>5990</v>
      </c>
      <c r="C10" s="74">
        <v>4790</v>
      </c>
      <c r="D10" s="74">
        <v>5391</v>
      </c>
      <c r="E10" s="74">
        <v>4799</v>
      </c>
      <c r="F10" s="74">
        <v>5091</v>
      </c>
      <c r="G10" s="74">
        <v>4493</v>
      </c>
      <c r="H10" s="74">
        <v>4990</v>
      </c>
      <c r="I10" s="63">
        <v>3812</v>
      </c>
      <c r="J10" s="74">
        <v>4180</v>
      </c>
      <c r="K10" s="75">
        <v>5990</v>
      </c>
      <c r="L10" s="75">
        <v>5990</v>
      </c>
      <c r="M10" s="76">
        <v>4792</v>
      </c>
      <c r="N10" s="55">
        <f t="shared" si="0"/>
        <v>12</v>
      </c>
      <c r="O10" s="99">
        <f t="shared" si="1"/>
        <v>5025.666666666667</v>
      </c>
      <c r="P10" s="71">
        <f t="shared" si="2"/>
        <v>5990</v>
      </c>
      <c r="Q10" s="70">
        <f t="shared" si="3"/>
        <v>3812</v>
      </c>
      <c r="R10" s="111">
        <f t="shared" si="4"/>
        <v>0.5713536201469045</v>
      </c>
    </row>
    <row r="11" spans="1:228" ht="30" thickBot="1" x14ac:dyDescent="0.3">
      <c r="A11" s="49" t="s">
        <v>68</v>
      </c>
      <c r="B11" s="87">
        <v>5880</v>
      </c>
      <c r="C11" s="80" t="s">
        <v>13</v>
      </c>
      <c r="D11" s="81">
        <v>4410</v>
      </c>
      <c r="E11" s="80">
        <v>4799</v>
      </c>
      <c r="F11" s="80">
        <v>4498</v>
      </c>
      <c r="G11" s="80" t="s">
        <v>13</v>
      </c>
      <c r="H11" s="80">
        <v>4990</v>
      </c>
      <c r="I11" s="65" t="s">
        <v>13</v>
      </c>
      <c r="J11" s="80" t="s">
        <v>13</v>
      </c>
      <c r="K11" s="82">
        <v>5880</v>
      </c>
      <c r="L11" s="80">
        <v>4990</v>
      </c>
      <c r="M11" s="83" t="s">
        <v>13</v>
      </c>
      <c r="N11" s="56">
        <f t="shared" si="0"/>
        <v>7</v>
      </c>
      <c r="O11" s="100">
        <f t="shared" si="1"/>
        <v>5063.8571428571431</v>
      </c>
      <c r="P11" s="101">
        <f t="shared" si="2"/>
        <v>5880</v>
      </c>
      <c r="Q11" s="89">
        <f t="shared" si="3"/>
        <v>4410</v>
      </c>
      <c r="R11" s="112">
        <f t="shared" si="4"/>
        <v>0.33333333333333331</v>
      </c>
    </row>
    <row r="12" spans="1:228" s="12" customFormat="1" ht="19.5" thickBot="1" x14ac:dyDescent="0.35">
      <c r="A12" s="51" t="s">
        <v>1</v>
      </c>
      <c r="B12" s="46" t="s">
        <v>11</v>
      </c>
      <c r="C12" s="47" t="s">
        <v>11</v>
      </c>
      <c r="D12" s="47" t="s">
        <v>11</v>
      </c>
      <c r="E12" s="47" t="s">
        <v>11</v>
      </c>
      <c r="F12" s="47" t="s">
        <v>11</v>
      </c>
      <c r="G12" s="47" t="s">
        <v>11</v>
      </c>
      <c r="H12" s="47" t="s">
        <v>11</v>
      </c>
      <c r="I12" s="47" t="s">
        <v>11</v>
      </c>
      <c r="J12" s="47" t="s">
        <v>11</v>
      </c>
      <c r="K12" s="47" t="s">
        <v>11</v>
      </c>
      <c r="L12" s="47" t="s">
        <v>11</v>
      </c>
      <c r="M12" s="48" t="s">
        <v>11</v>
      </c>
      <c r="N12" s="57"/>
      <c r="O12" s="102"/>
      <c r="P12" s="84"/>
      <c r="Q12" s="84"/>
      <c r="R12" s="113"/>
      <c r="S12" s="11"/>
      <c r="U12" s="13"/>
      <c r="V12" s="13"/>
      <c r="AA12" s="11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S12" s="11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K12" s="11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CC12" s="11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U12" s="11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M12" s="11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EE12" s="11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W12" s="11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O12" s="11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G12" s="11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Y12" s="11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Q12" s="11"/>
      <c r="HS12" s="13"/>
      <c r="HT12" s="13"/>
    </row>
    <row r="13" spans="1:228" ht="43.5" x14ac:dyDescent="0.25">
      <c r="A13" s="50" t="s">
        <v>37</v>
      </c>
      <c r="B13" s="85">
        <v>5790</v>
      </c>
      <c r="C13" s="69" t="s">
        <v>13</v>
      </c>
      <c r="D13" s="69">
        <v>5202</v>
      </c>
      <c r="E13" s="69">
        <v>5335</v>
      </c>
      <c r="F13" s="69">
        <v>4929</v>
      </c>
      <c r="G13" s="70">
        <v>3518</v>
      </c>
      <c r="H13" s="69">
        <v>5290</v>
      </c>
      <c r="I13" s="61">
        <v>3588</v>
      </c>
      <c r="J13" s="69">
        <v>3990</v>
      </c>
      <c r="K13" s="69" t="s">
        <v>13</v>
      </c>
      <c r="L13" s="69">
        <v>5780</v>
      </c>
      <c r="M13" s="72">
        <v>3752</v>
      </c>
      <c r="N13" s="55">
        <f t="shared" si="0"/>
        <v>10</v>
      </c>
      <c r="O13" s="99">
        <f t="shared" si="1"/>
        <v>4717.3999999999996</v>
      </c>
      <c r="P13" s="71">
        <f t="shared" si="2"/>
        <v>5790</v>
      </c>
      <c r="Q13" s="70">
        <f t="shared" si="3"/>
        <v>3518</v>
      </c>
      <c r="R13" s="111">
        <f t="shared" si="4"/>
        <v>0.6458214894826606</v>
      </c>
    </row>
    <row r="14" spans="1:228" ht="43.5" x14ac:dyDescent="0.25">
      <c r="A14" s="44" t="s">
        <v>73</v>
      </c>
      <c r="B14" s="73">
        <v>2680</v>
      </c>
      <c r="C14" s="86" t="s">
        <v>13</v>
      </c>
      <c r="D14" s="77">
        <v>2412</v>
      </c>
      <c r="E14" s="74" t="s">
        <v>14</v>
      </c>
      <c r="F14" s="74">
        <v>2546</v>
      </c>
      <c r="G14" s="74" t="s">
        <v>13</v>
      </c>
      <c r="H14" s="74" t="s">
        <v>13</v>
      </c>
      <c r="I14" s="64" t="s">
        <v>13</v>
      </c>
      <c r="J14" s="74" t="s">
        <v>13</v>
      </c>
      <c r="K14" s="74">
        <v>2680</v>
      </c>
      <c r="L14" s="75">
        <v>2690</v>
      </c>
      <c r="M14" s="76" t="s">
        <v>13</v>
      </c>
      <c r="N14" s="55">
        <f t="shared" si="0"/>
        <v>5</v>
      </c>
      <c r="O14" s="99">
        <f t="shared" si="1"/>
        <v>2601.6</v>
      </c>
      <c r="P14" s="71">
        <f t="shared" si="2"/>
        <v>2690</v>
      </c>
      <c r="Q14" s="70">
        <f t="shared" si="3"/>
        <v>2412</v>
      </c>
      <c r="R14" s="111">
        <f t="shared" si="4"/>
        <v>0.11525704809286899</v>
      </c>
    </row>
    <row r="15" spans="1:228" ht="43.5" x14ac:dyDescent="0.25">
      <c r="A15" s="44" t="s">
        <v>38</v>
      </c>
      <c r="B15" s="78">
        <v>5990</v>
      </c>
      <c r="C15" s="74">
        <v>4790</v>
      </c>
      <c r="D15" s="74">
        <v>4493</v>
      </c>
      <c r="E15" s="74">
        <v>5519</v>
      </c>
      <c r="F15" s="74">
        <v>5091</v>
      </c>
      <c r="G15" s="74">
        <v>4493</v>
      </c>
      <c r="H15" s="74">
        <v>4490</v>
      </c>
      <c r="I15" s="63">
        <v>4039</v>
      </c>
      <c r="J15" s="74">
        <v>4099</v>
      </c>
      <c r="K15" s="75">
        <v>5990</v>
      </c>
      <c r="L15" s="74">
        <v>5190</v>
      </c>
      <c r="M15" s="76">
        <v>4792</v>
      </c>
      <c r="N15" s="55">
        <f t="shared" si="0"/>
        <v>12</v>
      </c>
      <c r="O15" s="99">
        <f t="shared" si="1"/>
        <v>4914.666666666667</v>
      </c>
      <c r="P15" s="71">
        <f t="shared" si="2"/>
        <v>5990</v>
      </c>
      <c r="Q15" s="70">
        <f t="shared" si="3"/>
        <v>4039</v>
      </c>
      <c r="R15" s="111">
        <f t="shared" si="4"/>
        <v>0.48304035652389204</v>
      </c>
    </row>
    <row r="16" spans="1:228" ht="43.5" x14ac:dyDescent="0.25">
      <c r="A16" s="44" t="s">
        <v>70</v>
      </c>
      <c r="B16" s="78">
        <v>5990</v>
      </c>
      <c r="C16" s="74">
        <v>4790</v>
      </c>
      <c r="D16" s="77">
        <v>4193</v>
      </c>
      <c r="E16" s="74">
        <v>5519</v>
      </c>
      <c r="F16" s="74">
        <v>5099</v>
      </c>
      <c r="G16" s="74">
        <v>4493</v>
      </c>
      <c r="H16" s="74">
        <v>4990</v>
      </c>
      <c r="I16" s="64" t="s">
        <v>13</v>
      </c>
      <c r="J16" s="74">
        <v>4299</v>
      </c>
      <c r="K16" s="75">
        <v>5990</v>
      </c>
      <c r="L16" s="75">
        <v>5990</v>
      </c>
      <c r="M16" s="76">
        <v>4792</v>
      </c>
      <c r="N16" s="55">
        <f t="shared" si="0"/>
        <v>11</v>
      </c>
      <c r="O16" s="99">
        <f t="shared" si="1"/>
        <v>5104.090909090909</v>
      </c>
      <c r="P16" s="71">
        <f t="shared" si="2"/>
        <v>5990</v>
      </c>
      <c r="Q16" s="70">
        <f t="shared" si="3"/>
        <v>4193</v>
      </c>
      <c r="R16" s="111">
        <f t="shared" si="4"/>
        <v>0.42857142857142855</v>
      </c>
    </row>
    <row r="17" spans="1:228" ht="43.5" x14ac:dyDescent="0.25">
      <c r="A17" s="44" t="s">
        <v>85</v>
      </c>
      <c r="B17" s="78">
        <v>4990</v>
      </c>
      <c r="C17" s="77">
        <v>3950</v>
      </c>
      <c r="D17" s="74">
        <v>4491</v>
      </c>
      <c r="E17" s="74">
        <v>4507</v>
      </c>
      <c r="F17" s="74" t="s">
        <v>13</v>
      </c>
      <c r="G17" s="74" t="s">
        <v>13</v>
      </c>
      <c r="H17" s="74" t="s">
        <v>13</v>
      </c>
      <c r="I17" s="64" t="s">
        <v>13</v>
      </c>
      <c r="J17" s="75">
        <v>4990</v>
      </c>
      <c r="K17" s="75">
        <v>4990</v>
      </c>
      <c r="L17" s="75">
        <v>4990</v>
      </c>
      <c r="M17" s="76" t="s">
        <v>13</v>
      </c>
      <c r="N17" s="55">
        <f t="shared" si="0"/>
        <v>7</v>
      </c>
      <c r="O17" s="99">
        <f t="shared" si="1"/>
        <v>4701.1428571428569</v>
      </c>
      <c r="P17" s="71">
        <f t="shared" si="2"/>
        <v>4990</v>
      </c>
      <c r="Q17" s="70">
        <f t="shared" si="3"/>
        <v>3950</v>
      </c>
      <c r="R17" s="111">
        <f t="shared" si="4"/>
        <v>0.26329113924050634</v>
      </c>
    </row>
    <row r="18" spans="1:228" ht="43.5" x14ac:dyDescent="0.25">
      <c r="A18" s="44" t="s">
        <v>39</v>
      </c>
      <c r="B18" s="78">
        <v>5990</v>
      </c>
      <c r="C18" s="74">
        <v>5090</v>
      </c>
      <c r="D18" s="74">
        <v>5391</v>
      </c>
      <c r="E18" s="77">
        <v>4299</v>
      </c>
      <c r="F18" s="74">
        <v>5099</v>
      </c>
      <c r="G18" s="74" t="s">
        <v>13</v>
      </c>
      <c r="H18" s="74" t="s">
        <v>13</v>
      </c>
      <c r="I18" s="64" t="s">
        <v>13</v>
      </c>
      <c r="J18" s="74">
        <v>4399</v>
      </c>
      <c r="K18" s="74">
        <v>4495</v>
      </c>
      <c r="L18" s="75">
        <v>5990</v>
      </c>
      <c r="M18" s="76" t="s">
        <v>13</v>
      </c>
      <c r="N18" s="55">
        <f t="shared" si="0"/>
        <v>8</v>
      </c>
      <c r="O18" s="99">
        <f t="shared" si="1"/>
        <v>5094.125</v>
      </c>
      <c r="P18" s="71">
        <f t="shared" si="2"/>
        <v>5990</v>
      </c>
      <c r="Q18" s="70">
        <f t="shared" si="3"/>
        <v>4299</v>
      </c>
      <c r="R18" s="111">
        <f t="shared" si="4"/>
        <v>0.39334729006745756</v>
      </c>
    </row>
    <row r="19" spans="1:228" ht="43.5" x14ac:dyDescent="0.25">
      <c r="A19" s="44" t="s">
        <v>40</v>
      </c>
      <c r="B19" s="73">
        <v>4490</v>
      </c>
      <c r="C19" s="74">
        <v>3825</v>
      </c>
      <c r="D19" s="74">
        <v>4050</v>
      </c>
      <c r="E19" s="74">
        <v>4139</v>
      </c>
      <c r="F19" s="74">
        <v>3654</v>
      </c>
      <c r="G19" s="74" t="s">
        <v>13</v>
      </c>
      <c r="H19" s="74">
        <v>3990</v>
      </c>
      <c r="I19" s="63">
        <v>3215</v>
      </c>
      <c r="J19" s="74">
        <v>3989</v>
      </c>
      <c r="K19" s="74">
        <v>4495</v>
      </c>
      <c r="L19" s="75">
        <v>4499</v>
      </c>
      <c r="M19" s="76" t="s">
        <v>13</v>
      </c>
      <c r="N19" s="55">
        <f t="shared" si="0"/>
        <v>10</v>
      </c>
      <c r="O19" s="99">
        <f t="shared" si="1"/>
        <v>4034.6</v>
      </c>
      <c r="P19" s="71">
        <f t="shared" si="2"/>
        <v>4499</v>
      </c>
      <c r="Q19" s="70">
        <f t="shared" si="3"/>
        <v>3215</v>
      </c>
      <c r="R19" s="111">
        <f t="shared" si="4"/>
        <v>0.39937791601866252</v>
      </c>
    </row>
    <row r="20" spans="1:228" ht="29.25" x14ac:dyDescent="0.25">
      <c r="A20" s="44" t="s">
        <v>69</v>
      </c>
      <c r="B20" s="78">
        <v>3490</v>
      </c>
      <c r="C20" s="74" t="s">
        <v>13</v>
      </c>
      <c r="D20" s="77">
        <v>3141</v>
      </c>
      <c r="E20" s="74" t="s">
        <v>13</v>
      </c>
      <c r="F20" s="74">
        <v>3324</v>
      </c>
      <c r="G20" s="74" t="s">
        <v>13</v>
      </c>
      <c r="H20" s="74" t="s">
        <v>13</v>
      </c>
      <c r="I20" s="64" t="s">
        <v>13</v>
      </c>
      <c r="J20" s="74" t="s">
        <v>13</v>
      </c>
      <c r="K20" s="75">
        <v>3490</v>
      </c>
      <c r="L20" s="75">
        <v>3490</v>
      </c>
      <c r="M20" s="76" t="s">
        <v>13</v>
      </c>
      <c r="N20" s="55">
        <f t="shared" si="0"/>
        <v>5</v>
      </c>
      <c r="O20" s="99">
        <f t="shared" si="1"/>
        <v>3387</v>
      </c>
      <c r="P20" s="71">
        <f t="shared" si="2"/>
        <v>3490</v>
      </c>
      <c r="Q20" s="70">
        <f t="shared" si="3"/>
        <v>3141</v>
      </c>
      <c r="R20" s="111">
        <f t="shared" si="4"/>
        <v>0.1111111111111111</v>
      </c>
    </row>
    <row r="21" spans="1:228" ht="44.25" thickBot="1" x14ac:dyDescent="0.3">
      <c r="A21" s="49" t="s">
        <v>41</v>
      </c>
      <c r="B21" s="87">
        <v>5680</v>
      </c>
      <c r="C21" s="80" t="s">
        <v>13</v>
      </c>
      <c r="D21" s="81">
        <v>4260</v>
      </c>
      <c r="E21" s="80">
        <v>5243</v>
      </c>
      <c r="F21" s="80">
        <v>4828</v>
      </c>
      <c r="G21" s="80">
        <v>4268</v>
      </c>
      <c r="H21" s="80">
        <v>5290</v>
      </c>
      <c r="I21" s="65" t="s">
        <v>13</v>
      </c>
      <c r="J21" s="80" t="s">
        <v>13</v>
      </c>
      <c r="K21" s="80" t="s">
        <v>13</v>
      </c>
      <c r="L21" s="82">
        <v>5680</v>
      </c>
      <c r="M21" s="83">
        <v>4552</v>
      </c>
      <c r="N21" s="56">
        <f t="shared" si="0"/>
        <v>8</v>
      </c>
      <c r="O21" s="100">
        <f t="shared" si="1"/>
        <v>4975.125</v>
      </c>
      <c r="P21" s="101">
        <f t="shared" si="2"/>
        <v>5680</v>
      </c>
      <c r="Q21" s="89">
        <f t="shared" si="3"/>
        <v>4260</v>
      </c>
      <c r="R21" s="112">
        <f t="shared" si="4"/>
        <v>0.33333333333333331</v>
      </c>
    </row>
    <row r="22" spans="1:228" ht="30.75" thickBot="1" x14ac:dyDescent="0.3">
      <c r="A22" s="51" t="s">
        <v>4</v>
      </c>
      <c r="B22" s="46" t="s">
        <v>11</v>
      </c>
      <c r="C22" s="47" t="s">
        <v>11</v>
      </c>
      <c r="D22" s="47" t="s">
        <v>11</v>
      </c>
      <c r="E22" s="47" t="s">
        <v>11</v>
      </c>
      <c r="F22" s="47" t="s">
        <v>11</v>
      </c>
      <c r="G22" s="47" t="s">
        <v>11</v>
      </c>
      <c r="H22" s="47" t="s">
        <v>11</v>
      </c>
      <c r="I22" s="47" t="s">
        <v>11</v>
      </c>
      <c r="J22" s="47" t="s">
        <v>11</v>
      </c>
      <c r="K22" s="47" t="s">
        <v>11</v>
      </c>
      <c r="L22" s="47" t="s">
        <v>11</v>
      </c>
      <c r="M22" s="48" t="s">
        <v>11</v>
      </c>
      <c r="N22" s="57"/>
      <c r="O22" s="102"/>
      <c r="P22" s="84"/>
      <c r="Q22" s="84"/>
      <c r="R22" s="113"/>
    </row>
    <row r="23" spans="1:228" s="12" customFormat="1" ht="58.5" x14ac:dyDescent="0.3">
      <c r="A23" s="50" t="s">
        <v>17</v>
      </c>
      <c r="B23" s="68">
        <v>2990</v>
      </c>
      <c r="C23" s="69">
        <v>2545</v>
      </c>
      <c r="D23" s="69">
        <v>2691</v>
      </c>
      <c r="E23" s="69">
        <v>2759</v>
      </c>
      <c r="F23" s="69" t="s">
        <v>13</v>
      </c>
      <c r="G23" s="70">
        <v>2243</v>
      </c>
      <c r="H23" s="71">
        <v>2999</v>
      </c>
      <c r="I23" s="61" t="s">
        <v>13</v>
      </c>
      <c r="J23" s="69">
        <v>2689</v>
      </c>
      <c r="K23" s="69">
        <v>2990</v>
      </c>
      <c r="L23" s="69">
        <v>2990</v>
      </c>
      <c r="M23" s="72" t="s">
        <v>13</v>
      </c>
      <c r="N23" s="55">
        <f t="shared" si="0"/>
        <v>9</v>
      </c>
      <c r="O23" s="99">
        <f t="shared" si="1"/>
        <v>2766.2222222222222</v>
      </c>
      <c r="P23" s="71">
        <f t="shared" si="2"/>
        <v>2999</v>
      </c>
      <c r="Q23" s="70">
        <f t="shared" si="3"/>
        <v>2243</v>
      </c>
      <c r="R23" s="111">
        <f t="shared" si="4"/>
        <v>0.33704859563085154</v>
      </c>
      <c r="S23" s="11"/>
      <c r="U23" s="13"/>
      <c r="V23" s="13"/>
      <c r="AA23" s="11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S23" s="11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K23" s="11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CC23" s="11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U23" s="11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M23" s="11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EE23" s="11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W23" s="11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O23" s="11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G23" s="11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Y23" s="11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Q23" s="11"/>
      <c r="HS23" s="13"/>
      <c r="HT23" s="13"/>
    </row>
    <row r="24" spans="1:228" ht="29.25" x14ac:dyDescent="0.25">
      <c r="A24" s="44" t="s">
        <v>21</v>
      </c>
      <c r="B24" s="73">
        <v>3990</v>
      </c>
      <c r="C24" s="74">
        <v>3190</v>
      </c>
      <c r="D24" s="74">
        <v>2993</v>
      </c>
      <c r="E24" s="74">
        <v>3679</v>
      </c>
      <c r="F24" s="74">
        <v>3399</v>
      </c>
      <c r="G24" s="74">
        <v>2993</v>
      </c>
      <c r="H24" s="75">
        <v>3999</v>
      </c>
      <c r="I24" s="63">
        <v>2785</v>
      </c>
      <c r="J24" s="74">
        <v>2799</v>
      </c>
      <c r="K24" s="74">
        <v>3950</v>
      </c>
      <c r="L24" s="74">
        <v>3990</v>
      </c>
      <c r="M24" s="76">
        <v>3192</v>
      </c>
      <c r="N24" s="55">
        <f t="shared" si="0"/>
        <v>12</v>
      </c>
      <c r="O24" s="99">
        <f t="shared" si="1"/>
        <v>3413.25</v>
      </c>
      <c r="P24" s="71">
        <f t="shared" si="2"/>
        <v>3999</v>
      </c>
      <c r="Q24" s="70">
        <f t="shared" si="3"/>
        <v>2785</v>
      </c>
      <c r="R24" s="111">
        <f t="shared" si="4"/>
        <v>0.43590664272890484</v>
      </c>
    </row>
    <row r="25" spans="1:228" s="12" customFormat="1" ht="44.25" x14ac:dyDescent="0.3">
      <c r="A25" s="44" t="s">
        <v>20</v>
      </c>
      <c r="B25" s="78">
        <v>3990</v>
      </c>
      <c r="C25" s="74">
        <v>3190</v>
      </c>
      <c r="D25" s="74">
        <v>2993</v>
      </c>
      <c r="E25" s="74">
        <v>3679</v>
      </c>
      <c r="F25" s="74">
        <v>3399</v>
      </c>
      <c r="G25" s="74">
        <v>2993</v>
      </c>
      <c r="H25" s="74">
        <v>3190</v>
      </c>
      <c r="I25" s="63">
        <v>2591</v>
      </c>
      <c r="J25" s="74">
        <v>2599</v>
      </c>
      <c r="K25" s="75">
        <v>3990</v>
      </c>
      <c r="L25" s="75">
        <v>3990</v>
      </c>
      <c r="M25" s="76">
        <v>3192</v>
      </c>
      <c r="N25" s="55">
        <f t="shared" si="0"/>
        <v>12</v>
      </c>
      <c r="O25" s="99">
        <f t="shared" si="1"/>
        <v>3316.3333333333335</v>
      </c>
      <c r="P25" s="71">
        <f t="shared" si="2"/>
        <v>3990</v>
      </c>
      <c r="Q25" s="70">
        <f t="shared" si="3"/>
        <v>2591</v>
      </c>
      <c r="R25" s="111">
        <f t="shared" si="4"/>
        <v>0.53994596680818219</v>
      </c>
      <c r="S25" s="11"/>
      <c r="U25" s="13"/>
      <c r="V25" s="13"/>
      <c r="AA25" s="11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S25" s="11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K25" s="11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CC25" s="11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U25" s="11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M25" s="11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EE25" s="11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W25" s="11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O25" s="11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G25" s="11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Y25" s="11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Q25" s="11"/>
      <c r="HS25" s="13"/>
      <c r="HT25" s="13"/>
    </row>
    <row r="26" spans="1:228" ht="43.5" x14ac:dyDescent="0.25">
      <c r="A26" s="44" t="s">
        <v>19</v>
      </c>
      <c r="B26" s="73">
        <v>3999</v>
      </c>
      <c r="C26" s="74" t="s">
        <v>13</v>
      </c>
      <c r="D26" s="74">
        <v>2993</v>
      </c>
      <c r="E26" s="74">
        <v>3679</v>
      </c>
      <c r="F26" s="74">
        <v>3999</v>
      </c>
      <c r="G26" s="74">
        <v>2993</v>
      </c>
      <c r="H26" s="74">
        <v>3590</v>
      </c>
      <c r="I26" s="63">
        <v>2741</v>
      </c>
      <c r="J26" s="74">
        <v>2759</v>
      </c>
      <c r="K26" s="74">
        <v>2790</v>
      </c>
      <c r="L26" s="75">
        <v>4090</v>
      </c>
      <c r="M26" s="76">
        <v>3192</v>
      </c>
      <c r="N26" s="55">
        <f t="shared" si="0"/>
        <v>11</v>
      </c>
      <c r="O26" s="99">
        <f t="shared" si="1"/>
        <v>3347.7272727272725</v>
      </c>
      <c r="P26" s="71">
        <f t="shared" si="2"/>
        <v>4090</v>
      </c>
      <c r="Q26" s="70">
        <f t="shared" si="3"/>
        <v>2741</v>
      </c>
      <c r="R26" s="111">
        <f t="shared" si="4"/>
        <v>0.49215614739146296</v>
      </c>
    </row>
    <row r="27" spans="1:228" ht="29.25" x14ac:dyDescent="0.25">
      <c r="A27" s="44" t="s">
        <v>18</v>
      </c>
      <c r="B27" s="78">
        <v>3990</v>
      </c>
      <c r="C27" s="74">
        <v>3190</v>
      </c>
      <c r="D27" s="74">
        <v>2993</v>
      </c>
      <c r="E27" s="74">
        <v>3679</v>
      </c>
      <c r="F27" s="74" t="s">
        <v>13</v>
      </c>
      <c r="G27" s="74">
        <v>2993</v>
      </c>
      <c r="H27" s="75">
        <v>3990</v>
      </c>
      <c r="I27" s="64" t="s">
        <v>13</v>
      </c>
      <c r="J27" s="74">
        <v>3389</v>
      </c>
      <c r="K27" s="75">
        <v>3990</v>
      </c>
      <c r="L27" s="75">
        <v>3990</v>
      </c>
      <c r="M27" s="76">
        <v>3192</v>
      </c>
      <c r="N27" s="55">
        <f t="shared" si="0"/>
        <v>10</v>
      </c>
      <c r="O27" s="99">
        <f t="shared" si="1"/>
        <v>3539.6</v>
      </c>
      <c r="P27" s="71">
        <f t="shared" si="2"/>
        <v>3990</v>
      </c>
      <c r="Q27" s="70">
        <f t="shared" si="3"/>
        <v>2993</v>
      </c>
      <c r="R27" s="111">
        <f t="shared" si="4"/>
        <v>0.33311059137988641</v>
      </c>
    </row>
    <row r="28" spans="1:228" ht="29.25" x14ac:dyDescent="0.25">
      <c r="A28" s="44" t="s">
        <v>23</v>
      </c>
      <c r="B28" s="78">
        <v>4990</v>
      </c>
      <c r="C28" s="74" t="s">
        <v>13</v>
      </c>
      <c r="D28" s="74">
        <v>3430</v>
      </c>
      <c r="E28" s="74">
        <v>4499</v>
      </c>
      <c r="F28" s="74">
        <v>4241</v>
      </c>
      <c r="G28" s="74">
        <v>3743</v>
      </c>
      <c r="H28" s="75">
        <v>4990</v>
      </c>
      <c r="I28" s="63">
        <v>3395</v>
      </c>
      <c r="J28" s="74">
        <v>3399</v>
      </c>
      <c r="K28" s="75">
        <v>4990</v>
      </c>
      <c r="L28" s="74">
        <v>3990</v>
      </c>
      <c r="M28" s="76">
        <v>3992</v>
      </c>
      <c r="N28" s="55">
        <f t="shared" si="0"/>
        <v>11</v>
      </c>
      <c r="O28" s="99">
        <f t="shared" si="1"/>
        <v>4150.818181818182</v>
      </c>
      <c r="P28" s="71">
        <f t="shared" si="2"/>
        <v>4990</v>
      </c>
      <c r="Q28" s="70">
        <f t="shared" si="3"/>
        <v>3395</v>
      </c>
      <c r="R28" s="111">
        <f t="shared" si="4"/>
        <v>0.46980854197349042</v>
      </c>
    </row>
    <row r="29" spans="1:228" ht="29.25" x14ac:dyDescent="0.25">
      <c r="A29" s="44" t="s">
        <v>87</v>
      </c>
      <c r="B29" s="78">
        <v>3690</v>
      </c>
      <c r="C29" s="74">
        <v>2950</v>
      </c>
      <c r="D29" s="74">
        <v>3321</v>
      </c>
      <c r="E29" s="74" t="s">
        <v>14</v>
      </c>
      <c r="F29" s="74" t="s">
        <v>13</v>
      </c>
      <c r="G29" s="74">
        <v>2768</v>
      </c>
      <c r="H29" s="74">
        <v>2990</v>
      </c>
      <c r="I29" s="63">
        <v>2551</v>
      </c>
      <c r="J29" s="74">
        <v>2599</v>
      </c>
      <c r="K29" s="74">
        <v>2790</v>
      </c>
      <c r="L29" s="75">
        <v>3690</v>
      </c>
      <c r="M29" s="76">
        <v>2952</v>
      </c>
      <c r="N29" s="55">
        <f t="shared" si="0"/>
        <v>10</v>
      </c>
      <c r="O29" s="99">
        <f t="shared" si="1"/>
        <v>3030.1</v>
      </c>
      <c r="P29" s="71">
        <f t="shared" si="2"/>
        <v>3690</v>
      </c>
      <c r="Q29" s="70">
        <f t="shared" si="3"/>
        <v>2551</v>
      </c>
      <c r="R29" s="111">
        <f t="shared" si="4"/>
        <v>0.44649157193257544</v>
      </c>
    </row>
    <row r="30" spans="1:228" ht="29.25" x14ac:dyDescent="0.25">
      <c r="A30" s="44" t="s">
        <v>88</v>
      </c>
      <c r="B30" s="78">
        <v>3790</v>
      </c>
      <c r="C30" s="74">
        <v>2990</v>
      </c>
      <c r="D30" s="74" t="s">
        <v>13</v>
      </c>
      <c r="E30" s="74">
        <v>3495</v>
      </c>
      <c r="F30" s="74">
        <v>3221</v>
      </c>
      <c r="G30" s="77">
        <v>2843</v>
      </c>
      <c r="H30" s="74">
        <v>2990</v>
      </c>
      <c r="I30" s="64" t="s">
        <v>13</v>
      </c>
      <c r="J30" s="74" t="s">
        <v>13</v>
      </c>
      <c r="K30" s="75">
        <v>3790</v>
      </c>
      <c r="L30" s="75">
        <v>3790</v>
      </c>
      <c r="M30" s="76">
        <v>3032</v>
      </c>
      <c r="N30" s="55">
        <f t="shared" si="0"/>
        <v>9</v>
      </c>
      <c r="O30" s="99">
        <f t="shared" si="1"/>
        <v>3326.7777777777778</v>
      </c>
      <c r="P30" s="71">
        <f t="shared" si="2"/>
        <v>3790</v>
      </c>
      <c r="Q30" s="70">
        <f t="shared" si="3"/>
        <v>2843</v>
      </c>
      <c r="R30" s="111">
        <f t="shared" si="4"/>
        <v>0.33309883925430883</v>
      </c>
    </row>
    <row r="31" spans="1:228" ht="30" thickBot="1" x14ac:dyDescent="0.3">
      <c r="A31" s="49" t="s">
        <v>22</v>
      </c>
      <c r="B31" s="87">
        <v>3999</v>
      </c>
      <c r="C31" s="80">
        <v>3400</v>
      </c>
      <c r="D31" s="80">
        <v>3600</v>
      </c>
      <c r="E31" s="80">
        <v>3679</v>
      </c>
      <c r="F31" s="80">
        <v>3399</v>
      </c>
      <c r="G31" s="80">
        <v>2993</v>
      </c>
      <c r="H31" s="80">
        <v>3490</v>
      </c>
      <c r="I31" s="66">
        <v>2551</v>
      </c>
      <c r="J31" s="80">
        <v>2599</v>
      </c>
      <c r="K31" s="80">
        <v>3995</v>
      </c>
      <c r="L31" s="82">
        <v>3999</v>
      </c>
      <c r="M31" s="83">
        <v>3192</v>
      </c>
      <c r="N31" s="56">
        <f t="shared" si="0"/>
        <v>12</v>
      </c>
      <c r="O31" s="100">
        <f t="shared" si="1"/>
        <v>3408</v>
      </c>
      <c r="P31" s="101">
        <f t="shared" si="2"/>
        <v>3999</v>
      </c>
      <c r="Q31" s="89">
        <f t="shared" si="3"/>
        <v>2551</v>
      </c>
      <c r="R31" s="112">
        <f t="shared" si="4"/>
        <v>0.56762054096432768</v>
      </c>
    </row>
    <row r="32" spans="1:228" ht="15.75" thickBot="1" x14ac:dyDescent="0.3">
      <c r="A32" s="51" t="s">
        <v>5</v>
      </c>
      <c r="B32" s="46" t="s">
        <v>11</v>
      </c>
      <c r="C32" s="47" t="s">
        <v>11</v>
      </c>
      <c r="D32" s="47" t="s">
        <v>11</v>
      </c>
      <c r="E32" s="47" t="s">
        <v>11</v>
      </c>
      <c r="F32" s="47" t="s">
        <v>11</v>
      </c>
      <c r="G32" s="47" t="s">
        <v>11</v>
      </c>
      <c r="H32" s="47" t="s">
        <v>11</v>
      </c>
      <c r="I32" s="47" t="s">
        <v>11</v>
      </c>
      <c r="J32" s="47" t="s">
        <v>11</v>
      </c>
      <c r="K32" s="47" t="s">
        <v>11</v>
      </c>
      <c r="L32" s="47" t="s">
        <v>11</v>
      </c>
      <c r="M32" s="48" t="s">
        <v>11</v>
      </c>
      <c r="N32" s="57"/>
      <c r="O32" s="102"/>
      <c r="P32" s="84"/>
      <c r="Q32" s="84"/>
      <c r="R32" s="113"/>
    </row>
    <row r="33" spans="1:18" ht="43.5" x14ac:dyDescent="0.25">
      <c r="A33" s="50" t="s">
        <v>89</v>
      </c>
      <c r="B33" s="68" t="s">
        <v>13</v>
      </c>
      <c r="C33" s="69" t="s">
        <v>13</v>
      </c>
      <c r="D33" s="69" t="s">
        <v>13</v>
      </c>
      <c r="E33" s="69">
        <v>3599</v>
      </c>
      <c r="F33" s="69" t="s">
        <v>14</v>
      </c>
      <c r="G33" s="69">
        <v>3743</v>
      </c>
      <c r="H33" s="69">
        <v>3690</v>
      </c>
      <c r="I33" s="62">
        <v>2997</v>
      </c>
      <c r="J33" s="71">
        <v>4589</v>
      </c>
      <c r="K33" s="69" t="s">
        <v>13</v>
      </c>
      <c r="L33" s="69" t="s">
        <v>13</v>
      </c>
      <c r="M33" s="72">
        <v>3992</v>
      </c>
      <c r="N33" s="55">
        <f t="shared" si="0"/>
        <v>6</v>
      </c>
      <c r="O33" s="99">
        <f t="shared" si="1"/>
        <v>3768.3333333333335</v>
      </c>
      <c r="P33" s="71">
        <f t="shared" si="2"/>
        <v>4589</v>
      </c>
      <c r="Q33" s="70">
        <f t="shared" si="3"/>
        <v>2997</v>
      </c>
      <c r="R33" s="111">
        <f t="shared" si="4"/>
        <v>0.53119786453119788</v>
      </c>
    </row>
    <row r="34" spans="1:18" ht="43.5" x14ac:dyDescent="0.25">
      <c r="A34" s="44" t="s">
        <v>24</v>
      </c>
      <c r="B34" s="73">
        <v>3499</v>
      </c>
      <c r="C34" s="74">
        <v>2975</v>
      </c>
      <c r="D34" s="74">
        <v>3371</v>
      </c>
      <c r="E34" s="74">
        <v>3219</v>
      </c>
      <c r="F34" s="74">
        <v>3499</v>
      </c>
      <c r="G34" s="74">
        <v>2618</v>
      </c>
      <c r="H34" s="74">
        <v>3099</v>
      </c>
      <c r="I34" s="63">
        <v>2291</v>
      </c>
      <c r="J34" s="74">
        <v>2299</v>
      </c>
      <c r="K34" s="74">
        <v>3490</v>
      </c>
      <c r="L34" s="75">
        <v>3590</v>
      </c>
      <c r="M34" s="76">
        <v>2792</v>
      </c>
      <c r="N34" s="55">
        <f t="shared" si="0"/>
        <v>12</v>
      </c>
      <c r="O34" s="99">
        <f t="shared" si="1"/>
        <v>3061.8333333333335</v>
      </c>
      <c r="P34" s="71">
        <f t="shared" si="2"/>
        <v>3590</v>
      </c>
      <c r="Q34" s="70">
        <f t="shared" si="3"/>
        <v>2291</v>
      </c>
      <c r="R34" s="111">
        <f t="shared" si="4"/>
        <v>0.56700130947184635</v>
      </c>
    </row>
    <row r="35" spans="1:18" ht="29.25" x14ac:dyDescent="0.25">
      <c r="A35" s="44" t="s">
        <v>25</v>
      </c>
      <c r="B35" s="78">
        <v>5290</v>
      </c>
      <c r="C35" s="74">
        <v>4190</v>
      </c>
      <c r="D35" s="74">
        <v>4761</v>
      </c>
      <c r="E35" s="74">
        <v>4875</v>
      </c>
      <c r="F35" s="74" t="s">
        <v>13</v>
      </c>
      <c r="G35" s="74">
        <v>3968</v>
      </c>
      <c r="H35" s="74">
        <v>3990</v>
      </c>
      <c r="I35" s="63">
        <v>3685</v>
      </c>
      <c r="J35" s="74">
        <v>3699</v>
      </c>
      <c r="K35" s="75">
        <v>5290</v>
      </c>
      <c r="L35" s="75">
        <v>5290</v>
      </c>
      <c r="M35" s="76">
        <v>4232</v>
      </c>
      <c r="N35" s="55">
        <f t="shared" si="0"/>
        <v>11</v>
      </c>
      <c r="O35" s="99">
        <f t="shared" si="1"/>
        <v>4479.090909090909</v>
      </c>
      <c r="P35" s="71">
        <f t="shared" si="2"/>
        <v>5290</v>
      </c>
      <c r="Q35" s="70">
        <f t="shared" si="3"/>
        <v>3685</v>
      </c>
      <c r="R35" s="111">
        <f t="shared" si="4"/>
        <v>0.43554952510176392</v>
      </c>
    </row>
    <row r="36" spans="1:18" ht="29.25" x14ac:dyDescent="0.25">
      <c r="A36" s="44" t="s">
        <v>26</v>
      </c>
      <c r="B36" s="73">
        <v>2990</v>
      </c>
      <c r="C36" s="74">
        <v>2390</v>
      </c>
      <c r="D36" s="74" t="s">
        <v>14</v>
      </c>
      <c r="E36" s="74">
        <v>2759</v>
      </c>
      <c r="F36" s="74" t="s">
        <v>13</v>
      </c>
      <c r="G36" s="77">
        <v>1998</v>
      </c>
      <c r="H36" s="75">
        <v>2999</v>
      </c>
      <c r="I36" s="64" t="s">
        <v>13</v>
      </c>
      <c r="J36" s="74">
        <v>2489</v>
      </c>
      <c r="K36" s="74">
        <v>2990</v>
      </c>
      <c r="L36" s="74">
        <v>2990</v>
      </c>
      <c r="M36" s="76" t="s">
        <v>13</v>
      </c>
      <c r="N36" s="55">
        <f t="shared" si="0"/>
        <v>8</v>
      </c>
      <c r="O36" s="99">
        <f t="shared" si="1"/>
        <v>2700.625</v>
      </c>
      <c r="P36" s="71">
        <f t="shared" si="2"/>
        <v>2999</v>
      </c>
      <c r="Q36" s="70">
        <f t="shared" si="3"/>
        <v>1998</v>
      </c>
      <c r="R36" s="111">
        <f t="shared" si="4"/>
        <v>0.50100100100100098</v>
      </c>
    </row>
    <row r="37" spans="1:18" ht="29.25" x14ac:dyDescent="0.25">
      <c r="A37" s="44" t="s">
        <v>28</v>
      </c>
      <c r="B37" s="73">
        <v>1490</v>
      </c>
      <c r="C37" s="74">
        <v>1270</v>
      </c>
      <c r="D37" s="74">
        <v>1431</v>
      </c>
      <c r="E37" s="74">
        <v>1379</v>
      </c>
      <c r="F37" s="74">
        <v>1424</v>
      </c>
      <c r="G37" s="74">
        <v>1118</v>
      </c>
      <c r="H37" s="75">
        <v>1499</v>
      </c>
      <c r="I37" s="63">
        <v>1095</v>
      </c>
      <c r="J37" s="74">
        <v>1099</v>
      </c>
      <c r="K37" s="74" t="s">
        <v>13</v>
      </c>
      <c r="L37" s="74">
        <v>1490</v>
      </c>
      <c r="M37" s="76">
        <v>1192</v>
      </c>
      <c r="N37" s="55">
        <f t="shared" si="0"/>
        <v>11</v>
      </c>
      <c r="O37" s="99">
        <f t="shared" si="1"/>
        <v>1317</v>
      </c>
      <c r="P37" s="71">
        <f t="shared" si="2"/>
        <v>1499</v>
      </c>
      <c r="Q37" s="70">
        <f t="shared" si="3"/>
        <v>1095</v>
      </c>
      <c r="R37" s="111">
        <f t="shared" si="4"/>
        <v>0.36894977168949772</v>
      </c>
    </row>
    <row r="38" spans="1:18" ht="30" thickBot="1" x14ac:dyDescent="0.3">
      <c r="A38" s="49" t="s">
        <v>27</v>
      </c>
      <c r="B38" s="79">
        <v>2999</v>
      </c>
      <c r="C38" s="80" t="s">
        <v>13</v>
      </c>
      <c r="D38" s="80">
        <v>2696</v>
      </c>
      <c r="E38" s="80">
        <v>2759</v>
      </c>
      <c r="F38" s="80">
        <v>2540</v>
      </c>
      <c r="G38" s="80">
        <v>2243</v>
      </c>
      <c r="H38" s="80">
        <v>2999</v>
      </c>
      <c r="I38" s="66">
        <v>2085</v>
      </c>
      <c r="J38" s="80" t="s">
        <v>13</v>
      </c>
      <c r="K38" s="80">
        <v>2995</v>
      </c>
      <c r="L38" s="82">
        <v>3090</v>
      </c>
      <c r="M38" s="83">
        <v>2392</v>
      </c>
      <c r="N38" s="56">
        <f t="shared" si="0"/>
        <v>10</v>
      </c>
      <c r="O38" s="100">
        <f t="shared" si="1"/>
        <v>2679.8</v>
      </c>
      <c r="P38" s="101">
        <f t="shared" si="2"/>
        <v>3090</v>
      </c>
      <c r="Q38" s="89">
        <f t="shared" si="3"/>
        <v>2085</v>
      </c>
      <c r="R38" s="112">
        <f t="shared" si="4"/>
        <v>0.48201438848920863</v>
      </c>
    </row>
    <row r="39" spans="1:18" ht="15.75" thickBot="1" x14ac:dyDescent="0.3">
      <c r="A39" s="51" t="s">
        <v>2</v>
      </c>
      <c r="B39" s="46" t="s">
        <v>11</v>
      </c>
      <c r="C39" s="47" t="s">
        <v>11</v>
      </c>
      <c r="D39" s="47" t="s">
        <v>11</v>
      </c>
      <c r="E39" s="47" t="s">
        <v>11</v>
      </c>
      <c r="F39" s="47" t="s">
        <v>11</v>
      </c>
      <c r="G39" s="47" t="s">
        <v>11</v>
      </c>
      <c r="H39" s="47" t="s">
        <v>11</v>
      </c>
      <c r="I39" s="47" t="s">
        <v>11</v>
      </c>
      <c r="J39" s="47" t="s">
        <v>11</v>
      </c>
      <c r="K39" s="47" t="s">
        <v>11</v>
      </c>
      <c r="L39" s="47" t="s">
        <v>11</v>
      </c>
      <c r="M39" s="48" t="s">
        <v>11</v>
      </c>
      <c r="N39" s="57"/>
      <c r="O39" s="102"/>
      <c r="P39" s="84"/>
      <c r="Q39" s="84"/>
      <c r="R39" s="113"/>
    </row>
    <row r="40" spans="1:18" ht="29.25" x14ac:dyDescent="0.25">
      <c r="A40" s="50" t="s">
        <v>54</v>
      </c>
      <c r="B40" s="85">
        <v>3990</v>
      </c>
      <c r="C40" s="69" t="s">
        <v>13</v>
      </c>
      <c r="D40" s="70">
        <v>3344</v>
      </c>
      <c r="E40" s="69">
        <v>3679</v>
      </c>
      <c r="F40" s="69" t="s">
        <v>13</v>
      </c>
      <c r="G40" s="69" t="s">
        <v>13</v>
      </c>
      <c r="H40" s="69" t="s">
        <v>13</v>
      </c>
      <c r="I40" s="61" t="s">
        <v>13</v>
      </c>
      <c r="J40" s="69" t="s">
        <v>13</v>
      </c>
      <c r="K40" s="71">
        <v>3990</v>
      </c>
      <c r="L40" s="71">
        <v>3990</v>
      </c>
      <c r="M40" s="72" t="s">
        <v>13</v>
      </c>
      <c r="N40" s="55">
        <f t="shared" si="0"/>
        <v>5</v>
      </c>
      <c r="O40" s="99">
        <f t="shared" si="1"/>
        <v>3798.6</v>
      </c>
      <c r="P40" s="71">
        <f t="shared" si="2"/>
        <v>3990</v>
      </c>
      <c r="Q40" s="70">
        <f t="shared" si="3"/>
        <v>3344</v>
      </c>
      <c r="R40" s="111">
        <f t="shared" si="4"/>
        <v>0.19318181818181818</v>
      </c>
    </row>
    <row r="41" spans="1:18" ht="39" customHeight="1" x14ac:dyDescent="0.25">
      <c r="A41" s="44" t="s">
        <v>55</v>
      </c>
      <c r="B41" s="73">
        <v>5590</v>
      </c>
      <c r="C41" s="74">
        <v>5590</v>
      </c>
      <c r="D41" s="74">
        <v>4893</v>
      </c>
      <c r="E41" s="74">
        <v>6439</v>
      </c>
      <c r="F41" s="74">
        <v>5949</v>
      </c>
      <c r="G41" s="74">
        <v>5243</v>
      </c>
      <c r="H41" s="75">
        <v>6999</v>
      </c>
      <c r="I41" s="63">
        <v>4411</v>
      </c>
      <c r="J41" s="74">
        <v>4499</v>
      </c>
      <c r="K41" s="74">
        <v>6990</v>
      </c>
      <c r="L41" s="74">
        <v>6990</v>
      </c>
      <c r="M41" s="76">
        <v>5592</v>
      </c>
      <c r="N41" s="55">
        <f t="shared" si="0"/>
        <v>12</v>
      </c>
      <c r="O41" s="99">
        <f t="shared" si="1"/>
        <v>5765.416666666667</v>
      </c>
      <c r="P41" s="71">
        <f t="shared" si="2"/>
        <v>6999</v>
      </c>
      <c r="Q41" s="70">
        <f t="shared" si="3"/>
        <v>4411</v>
      </c>
      <c r="R41" s="111">
        <f t="shared" si="4"/>
        <v>0.58671503060530494</v>
      </c>
    </row>
    <row r="42" spans="1:18" ht="29.25" x14ac:dyDescent="0.25">
      <c r="A42" s="44" t="s">
        <v>56</v>
      </c>
      <c r="B42" s="73" t="s">
        <v>13</v>
      </c>
      <c r="C42" s="74">
        <v>4070</v>
      </c>
      <c r="D42" s="74">
        <v>4311</v>
      </c>
      <c r="E42" s="74">
        <v>4415</v>
      </c>
      <c r="F42" s="74">
        <v>4079</v>
      </c>
      <c r="G42" s="77">
        <v>3593</v>
      </c>
      <c r="H42" s="75">
        <v>4790</v>
      </c>
      <c r="I42" s="64" t="s">
        <v>13</v>
      </c>
      <c r="J42" s="74">
        <v>4489</v>
      </c>
      <c r="K42" s="75">
        <v>4790</v>
      </c>
      <c r="L42" s="74" t="s">
        <v>13</v>
      </c>
      <c r="M42" s="76">
        <v>3832</v>
      </c>
      <c r="N42" s="55">
        <f t="shared" si="0"/>
        <v>9</v>
      </c>
      <c r="O42" s="99">
        <f t="shared" si="1"/>
        <v>4263.2222222222226</v>
      </c>
      <c r="P42" s="71">
        <f t="shared" si="2"/>
        <v>4790</v>
      </c>
      <c r="Q42" s="70">
        <f t="shared" si="3"/>
        <v>3593</v>
      </c>
      <c r="R42" s="111">
        <f t="shared" si="4"/>
        <v>0.33314778736431949</v>
      </c>
    </row>
    <row r="43" spans="1:18" ht="30" thickBot="1" x14ac:dyDescent="0.3">
      <c r="A43" s="49" t="s">
        <v>57</v>
      </c>
      <c r="B43" s="87">
        <v>5990</v>
      </c>
      <c r="C43" s="80" t="s">
        <v>13</v>
      </c>
      <c r="D43" s="80">
        <v>3953</v>
      </c>
      <c r="E43" s="80">
        <v>5499</v>
      </c>
      <c r="F43" s="80">
        <v>5091</v>
      </c>
      <c r="G43" s="80">
        <v>4493</v>
      </c>
      <c r="H43" s="82">
        <v>5990</v>
      </c>
      <c r="I43" s="66">
        <v>3895</v>
      </c>
      <c r="J43" s="80">
        <v>3899</v>
      </c>
      <c r="K43" s="82">
        <v>5990</v>
      </c>
      <c r="L43" s="80">
        <v>4290</v>
      </c>
      <c r="M43" s="83" t="s">
        <v>13</v>
      </c>
      <c r="N43" s="56">
        <f t="shared" si="0"/>
        <v>10</v>
      </c>
      <c r="O43" s="100">
        <f t="shared" si="1"/>
        <v>4909</v>
      </c>
      <c r="P43" s="101">
        <f t="shared" si="2"/>
        <v>5990</v>
      </c>
      <c r="Q43" s="89">
        <f t="shared" si="3"/>
        <v>3895</v>
      </c>
      <c r="R43" s="112">
        <f t="shared" si="4"/>
        <v>0.53786906290115533</v>
      </c>
    </row>
    <row r="44" spans="1:18" ht="15.75" thickBot="1" x14ac:dyDescent="0.3">
      <c r="A44" s="51" t="s">
        <v>91</v>
      </c>
      <c r="B44" s="46" t="s">
        <v>11</v>
      </c>
      <c r="C44" s="47" t="s">
        <v>11</v>
      </c>
      <c r="D44" s="47" t="s">
        <v>11</v>
      </c>
      <c r="E44" s="47" t="s">
        <v>11</v>
      </c>
      <c r="F44" s="47" t="s">
        <v>11</v>
      </c>
      <c r="G44" s="47" t="s">
        <v>11</v>
      </c>
      <c r="H44" s="47" t="s">
        <v>11</v>
      </c>
      <c r="I44" s="47" t="s">
        <v>11</v>
      </c>
      <c r="J44" s="47" t="s">
        <v>11</v>
      </c>
      <c r="K44" s="47" t="s">
        <v>11</v>
      </c>
      <c r="L44" s="47" t="s">
        <v>11</v>
      </c>
      <c r="M44" s="48" t="s">
        <v>11</v>
      </c>
      <c r="N44" s="57"/>
      <c r="O44" s="102"/>
      <c r="P44" s="84"/>
      <c r="Q44" s="84"/>
      <c r="R44" s="113"/>
    </row>
    <row r="45" spans="1:18" ht="29.25" x14ac:dyDescent="0.25">
      <c r="A45" s="50" t="s">
        <v>29</v>
      </c>
      <c r="B45" s="88">
        <v>2490</v>
      </c>
      <c r="C45" s="69" t="s">
        <v>13</v>
      </c>
      <c r="D45" s="69" t="s">
        <v>13</v>
      </c>
      <c r="E45" s="71">
        <v>2499</v>
      </c>
      <c r="F45" s="69" t="s">
        <v>13</v>
      </c>
      <c r="G45" s="69" t="s">
        <v>13</v>
      </c>
      <c r="H45" s="70">
        <v>2490</v>
      </c>
      <c r="I45" s="61" t="s">
        <v>13</v>
      </c>
      <c r="J45" s="70">
        <v>2490</v>
      </c>
      <c r="K45" s="70">
        <v>2490</v>
      </c>
      <c r="L45" s="70">
        <v>2490</v>
      </c>
      <c r="M45" s="72" t="s">
        <v>13</v>
      </c>
      <c r="N45" s="55">
        <f t="shared" si="0"/>
        <v>6</v>
      </c>
      <c r="O45" s="99">
        <f t="shared" si="1"/>
        <v>2491.5</v>
      </c>
      <c r="P45" s="71">
        <f t="shared" si="2"/>
        <v>2499</v>
      </c>
      <c r="Q45" s="70">
        <f t="shared" si="3"/>
        <v>2490</v>
      </c>
      <c r="R45" s="111">
        <f t="shared" si="4"/>
        <v>3.6144578313253013E-3</v>
      </c>
    </row>
    <row r="46" spans="1:18" ht="29.25" x14ac:dyDescent="0.25">
      <c r="A46" s="44" t="s">
        <v>42</v>
      </c>
      <c r="B46" s="78">
        <v>3990</v>
      </c>
      <c r="C46" s="74" t="s">
        <v>13</v>
      </c>
      <c r="D46" s="89">
        <v>3591</v>
      </c>
      <c r="E46" s="74" t="s">
        <v>13</v>
      </c>
      <c r="F46" s="74" t="s">
        <v>13</v>
      </c>
      <c r="G46" s="74" t="s">
        <v>13</v>
      </c>
      <c r="H46" s="74" t="s">
        <v>13</v>
      </c>
      <c r="I46" s="64" t="s">
        <v>13</v>
      </c>
      <c r="J46" s="74" t="s">
        <v>13</v>
      </c>
      <c r="K46" s="74" t="s">
        <v>13</v>
      </c>
      <c r="L46" s="74" t="s">
        <v>13</v>
      </c>
      <c r="M46" s="90">
        <v>3990</v>
      </c>
      <c r="N46" s="55">
        <f t="shared" si="0"/>
        <v>3</v>
      </c>
      <c r="O46" s="99">
        <f t="shared" si="1"/>
        <v>3857</v>
      </c>
      <c r="P46" s="71">
        <f t="shared" si="2"/>
        <v>3990</v>
      </c>
      <c r="Q46" s="70">
        <f t="shared" si="3"/>
        <v>3591</v>
      </c>
      <c r="R46" s="111">
        <f t="shared" si="4"/>
        <v>0.1111111111111111</v>
      </c>
    </row>
    <row r="47" spans="1:18" ht="29.25" x14ac:dyDescent="0.25">
      <c r="A47" s="44" t="s">
        <v>61</v>
      </c>
      <c r="B47" s="78">
        <v>3490</v>
      </c>
      <c r="C47" s="74" t="s">
        <v>13</v>
      </c>
      <c r="D47" s="77">
        <v>3141</v>
      </c>
      <c r="E47" s="74" t="s">
        <v>13</v>
      </c>
      <c r="F47" s="74" t="s">
        <v>13</v>
      </c>
      <c r="G47" s="74" t="s">
        <v>13</v>
      </c>
      <c r="H47" s="74" t="s">
        <v>13</v>
      </c>
      <c r="I47" s="64" t="s">
        <v>13</v>
      </c>
      <c r="J47" s="74" t="s">
        <v>13</v>
      </c>
      <c r="K47" s="74" t="s">
        <v>13</v>
      </c>
      <c r="L47" s="75">
        <v>3490</v>
      </c>
      <c r="M47" s="76" t="s">
        <v>13</v>
      </c>
      <c r="N47" s="55">
        <f t="shared" si="0"/>
        <v>3</v>
      </c>
      <c r="O47" s="99">
        <f t="shared" si="1"/>
        <v>3373.6666666666665</v>
      </c>
      <c r="P47" s="71">
        <f t="shared" si="2"/>
        <v>3490</v>
      </c>
      <c r="Q47" s="70">
        <f t="shared" si="3"/>
        <v>3141</v>
      </c>
      <c r="R47" s="111">
        <f t="shared" si="4"/>
        <v>0.1111111111111111</v>
      </c>
    </row>
    <row r="48" spans="1:18" ht="29.25" x14ac:dyDescent="0.25">
      <c r="A48" s="44" t="s">
        <v>43</v>
      </c>
      <c r="B48" s="78">
        <v>4490</v>
      </c>
      <c r="C48" s="74" t="s">
        <v>13</v>
      </c>
      <c r="D48" s="77">
        <v>4041</v>
      </c>
      <c r="E48" s="74">
        <v>4399</v>
      </c>
      <c r="F48" s="74" t="s">
        <v>13</v>
      </c>
      <c r="G48" s="75">
        <v>4490</v>
      </c>
      <c r="H48" s="74" t="s">
        <v>13</v>
      </c>
      <c r="I48" s="64" t="s">
        <v>13</v>
      </c>
      <c r="J48" s="75">
        <v>4490</v>
      </c>
      <c r="K48" s="74" t="s">
        <v>13</v>
      </c>
      <c r="L48" s="75">
        <v>4490</v>
      </c>
      <c r="M48" s="90">
        <v>4490</v>
      </c>
      <c r="N48" s="55">
        <f t="shared" si="0"/>
        <v>7</v>
      </c>
      <c r="O48" s="99">
        <f t="shared" si="1"/>
        <v>4412.8571428571431</v>
      </c>
      <c r="P48" s="71">
        <f t="shared" si="2"/>
        <v>4490</v>
      </c>
      <c r="Q48" s="70">
        <f t="shared" si="3"/>
        <v>4041</v>
      </c>
      <c r="R48" s="111">
        <f t="shared" si="4"/>
        <v>0.1111111111111111</v>
      </c>
    </row>
    <row r="49" spans="1:18" ht="29.25" x14ac:dyDescent="0.25">
      <c r="A49" s="44" t="s">
        <v>44</v>
      </c>
      <c r="B49" s="73">
        <v>4490</v>
      </c>
      <c r="C49" s="74" t="s">
        <v>13</v>
      </c>
      <c r="D49" s="74" t="s">
        <v>13</v>
      </c>
      <c r="E49" s="74" t="s">
        <v>13</v>
      </c>
      <c r="F49" s="74" t="s">
        <v>13</v>
      </c>
      <c r="G49" s="77">
        <v>4118</v>
      </c>
      <c r="H49" s="74" t="s">
        <v>13</v>
      </c>
      <c r="I49" s="64" t="s">
        <v>13</v>
      </c>
      <c r="J49" s="74" t="s">
        <v>13</v>
      </c>
      <c r="K49" s="75">
        <v>4990</v>
      </c>
      <c r="L49" s="74">
        <v>4490</v>
      </c>
      <c r="M49" s="76" t="s">
        <v>13</v>
      </c>
      <c r="N49" s="55">
        <f t="shared" si="0"/>
        <v>4</v>
      </c>
      <c r="O49" s="99">
        <f t="shared" si="1"/>
        <v>4522</v>
      </c>
      <c r="P49" s="71">
        <f t="shared" si="2"/>
        <v>4990</v>
      </c>
      <c r="Q49" s="70">
        <f t="shared" si="3"/>
        <v>4118</v>
      </c>
      <c r="R49" s="111">
        <f t="shared" si="4"/>
        <v>0.21175327829043225</v>
      </c>
    </row>
    <row r="50" spans="1:18" ht="30" thickBot="1" x14ac:dyDescent="0.3">
      <c r="A50" s="49" t="s">
        <v>45</v>
      </c>
      <c r="B50" s="79" t="s">
        <v>13</v>
      </c>
      <c r="C50" s="80" t="s">
        <v>13</v>
      </c>
      <c r="D50" s="74">
        <v>3591</v>
      </c>
      <c r="E50" s="80">
        <v>3899</v>
      </c>
      <c r="F50" s="80" t="s">
        <v>13</v>
      </c>
      <c r="G50" s="81">
        <v>2993</v>
      </c>
      <c r="H50" s="80" t="s">
        <v>13</v>
      </c>
      <c r="I50" s="65" t="s">
        <v>13</v>
      </c>
      <c r="J50" s="82">
        <v>3990</v>
      </c>
      <c r="K50" s="80" t="s">
        <v>13</v>
      </c>
      <c r="L50" s="82">
        <v>3990</v>
      </c>
      <c r="M50" s="83" t="s">
        <v>13</v>
      </c>
      <c r="N50" s="56">
        <f t="shared" si="0"/>
        <v>5</v>
      </c>
      <c r="O50" s="100">
        <f t="shared" si="1"/>
        <v>3692.6</v>
      </c>
      <c r="P50" s="101">
        <f t="shared" si="2"/>
        <v>3990</v>
      </c>
      <c r="Q50" s="89">
        <f t="shared" si="3"/>
        <v>2993</v>
      </c>
      <c r="R50" s="112">
        <f t="shared" si="4"/>
        <v>0.33311059137988641</v>
      </c>
    </row>
    <row r="51" spans="1:18" ht="15.75" thickBot="1" x14ac:dyDescent="0.3">
      <c r="A51" s="51" t="s">
        <v>3</v>
      </c>
      <c r="B51" s="46" t="s">
        <v>11</v>
      </c>
      <c r="C51" s="47" t="s">
        <v>11</v>
      </c>
      <c r="D51" s="47" t="s">
        <v>11</v>
      </c>
      <c r="E51" s="47" t="s">
        <v>11</v>
      </c>
      <c r="F51" s="47" t="s">
        <v>11</v>
      </c>
      <c r="G51" s="47" t="s">
        <v>11</v>
      </c>
      <c r="H51" s="47" t="s">
        <v>11</v>
      </c>
      <c r="I51" s="47" t="s">
        <v>11</v>
      </c>
      <c r="J51" s="47" t="s">
        <v>11</v>
      </c>
      <c r="K51" s="47" t="s">
        <v>11</v>
      </c>
      <c r="L51" s="47" t="s">
        <v>11</v>
      </c>
      <c r="M51" s="48" t="s">
        <v>11</v>
      </c>
      <c r="N51" s="57"/>
      <c r="O51" s="102"/>
      <c r="P51" s="84"/>
      <c r="Q51" s="84"/>
      <c r="R51" s="113"/>
    </row>
    <row r="52" spans="1:18" ht="37.5" customHeight="1" x14ac:dyDescent="0.25">
      <c r="A52" s="50" t="s">
        <v>59</v>
      </c>
      <c r="B52" s="68">
        <v>4990</v>
      </c>
      <c r="C52" s="69" t="s">
        <v>13</v>
      </c>
      <c r="D52" s="69">
        <v>4499</v>
      </c>
      <c r="E52" s="69">
        <v>4599</v>
      </c>
      <c r="F52" s="69">
        <v>4249</v>
      </c>
      <c r="G52" s="69">
        <v>3743</v>
      </c>
      <c r="H52" s="71">
        <v>5199</v>
      </c>
      <c r="I52" s="62">
        <v>3241</v>
      </c>
      <c r="J52" s="69">
        <v>3299</v>
      </c>
      <c r="K52" s="69">
        <v>4990</v>
      </c>
      <c r="L52" s="69">
        <v>4990</v>
      </c>
      <c r="M52" s="72">
        <v>3992</v>
      </c>
      <c r="N52" s="55">
        <f>COUNT(B52:M52)</f>
        <v>11</v>
      </c>
      <c r="O52" s="99">
        <f>AVERAGE(B52:M52)</f>
        <v>4344.636363636364</v>
      </c>
      <c r="P52" s="71">
        <f>MAX(B52:M52)</f>
        <v>5199</v>
      </c>
      <c r="Q52" s="70">
        <f>MIN(B52:M52)</f>
        <v>3241</v>
      </c>
      <c r="R52" s="111">
        <f>(P52-Q52)/Q52</f>
        <v>0.60413452638074672</v>
      </c>
    </row>
    <row r="53" spans="1:18" ht="43.5" x14ac:dyDescent="0.25">
      <c r="A53" s="44" t="s">
        <v>66</v>
      </c>
      <c r="B53" s="73">
        <v>4790</v>
      </c>
      <c r="C53" s="74">
        <v>4790</v>
      </c>
      <c r="D53" s="74">
        <v>4792</v>
      </c>
      <c r="E53" s="74">
        <v>5519</v>
      </c>
      <c r="F53" s="74">
        <v>5091</v>
      </c>
      <c r="G53" s="74">
        <v>4493</v>
      </c>
      <c r="H53" s="74">
        <v>4490</v>
      </c>
      <c r="I53" s="63">
        <v>3794</v>
      </c>
      <c r="J53" s="74">
        <v>3799</v>
      </c>
      <c r="K53" s="74">
        <v>4190</v>
      </c>
      <c r="L53" s="75">
        <v>5990</v>
      </c>
      <c r="M53" s="76">
        <v>4792</v>
      </c>
      <c r="N53" s="55">
        <f>COUNT(B53:M53)</f>
        <v>12</v>
      </c>
      <c r="O53" s="99">
        <f>AVERAGE(B53:M53)</f>
        <v>4710.833333333333</v>
      </c>
      <c r="P53" s="71">
        <f>MAX(B53:M53)</f>
        <v>5990</v>
      </c>
      <c r="Q53" s="70">
        <f>MIN(B53:M53)</f>
        <v>3794</v>
      </c>
      <c r="R53" s="111">
        <f>(P53-Q53)/Q53</f>
        <v>0.57880864522930942</v>
      </c>
    </row>
    <row r="54" spans="1:18" ht="29.25" x14ac:dyDescent="0.25">
      <c r="A54" s="44" t="s">
        <v>60</v>
      </c>
      <c r="B54" s="78">
        <v>2990</v>
      </c>
      <c r="C54" s="74">
        <v>2545</v>
      </c>
      <c r="D54" s="74">
        <v>2691</v>
      </c>
      <c r="E54" s="74">
        <v>2899</v>
      </c>
      <c r="F54" s="74">
        <v>2549</v>
      </c>
      <c r="G54" s="77">
        <v>2243</v>
      </c>
      <c r="H54" s="75">
        <v>2990</v>
      </c>
      <c r="I54" s="64" t="s">
        <v>13</v>
      </c>
      <c r="J54" s="74" t="s">
        <v>13</v>
      </c>
      <c r="K54" s="75">
        <v>2990</v>
      </c>
      <c r="L54" s="75">
        <v>2990</v>
      </c>
      <c r="M54" s="76">
        <v>2392</v>
      </c>
      <c r="N54" s="55">
        <f>COUNT(B54:M54)</f>
        <v>10</v>
      </c>
      <c r="O54" s="99">
        <f>AVERAGE(B54:M54)</f>
        <v>2727.9</v>
      </c>
      <c r="P54" s="71">
        <f>MAX(B54:M54)</f>
        <v>2990</v>
      </c>
      <c r="Q54" s="70">
        <f>MIN(B54:M54)</f>
        <v>2243</v>
      </c>
      <c r="R54" s="111">
        <f>(P54-Q54)/Q54</f>
        <v>0.3330361123495319</v>
      </c>
    </row>
    <row r="55" spans="1:18" ht="43.5" x14ac:dyDescent="0.25">
      <c r="A55" s="50" t="s">
        <v>62</v>
      </c>
      <c r="B55" s="85">
        <v>3490</v>
      </c>
      <c r="C55" s="69" t="s">
        <v>13</v>
      </c>
      <c r="D55" s="70">
        <v>3141</v>
      </c>
      <c r="E55" s="69">
        <v>3399</v>
      </c>
      <c r="F55" s="69" t="s">
        <v>13</v>
      </c>
      <c r="G55" s="69" t="s">
        <v>13</v>
      </c>
      <c r="H55" s="69" t="s">
        <v>13</v>
      </c>
      <c r="I55" s="61" t="s">
        <v>13</v>
      </c>
      <c r="J55" s="69" t="s">
        <v>13</v>
      </c>
      <c r="K55" s="71">
        <v>3490</v>
      </c>
      <c r="L55" s="71">
        <v>3490</v>
      </c>
      <c r="M55" s="72" t="s">
        <v>13</v>
      </c>
      <c r="N55" s="55">
        <f t="shared" ref="N55:N71" si="5">COUNT(B55:M55)</f>
        <v>5</v>
      </c>
      <c r="O55" s="99">
        <f t="shared" ref="O55:O71" si="6">AVERAGE(B55:M55)</f>
        <v>3402</v>
      </c>
      <c r="P55" s="71">
        <f t="shared" ref="P55:P71" si="7">MAX(B55:M55)</f>
        <v>3490</v>
      </c>
      <c r="Q55" s="70">
        <f t="shared" ref="Q55:Q71" si="8">MIN(B55:M55)</f>
        <v>3141</v>
      </c>
      <c r="R55" s="111">
        <f t="shared" ref="R55:R71" si="9">(P55-Q55)/Q55</f>
        <v>0.1111111111111111</v>
      </c>
    </row>
    <row r="56" spans="1:18" ht="43.5" x14ac:dyDescent="0.25">
      <c r="A56" s="44" t="s">
        <v>51</v>
      </c>
      <c r="B56" s="73" t="s">
        <v>13</v>
      </c>
      <c r="C56" s="74" t="s">
        <v>13</v>
      </c>
      <c r="D56" s="74" t="s">
        <v>13</v>
      </c>
      <c r="E56" s="74" t="s">
        <v>14</v>
      </c>
      <c r="F56" s="74">
        <v>5933</v>
      </c>
      <c r="G56" s="74">
        <v>5243</v>
      </c>
      <c r="H56" s="75">
        <v>6980</v>
      </c>
      <c r="I56" s="63">
        <v>4193</v>
      </c>
      <c r="J56" s="74">
        <v>4199</v>
      </c>
      <c r="K56" s="74" t="s">
        <v>14</v>
      </c>
      <c r="L56" s="74" t="s">
        <v>13</v>
      </c>
      <c r="M56" s="76">
        <v>5592</v>
      </c>
      <c r="N56" s="55">
        <f>COUNT(B56:M56)</f>
        <v>6</v>
      </c>
      <c r="O56" s="99">
        <f>AVERAGE(B56:M56)</f>
        <v>5356.666666666667</v>
      </c>
      <c r="P56" s="71">
        <f>MAX(B56:M56)</f>
        <v>6980</v>
      </c>
      <c r="Q56" s="70">
        <f>MIN(B56:M56)</f>
        <v>4193</v>
      </c>
      <c r="R56" s="111">
        <f>(P56-Q56)/Q56</f>
        <v>0.66467922728356787</v>
      </c>
    </row>
    <row r="57" spans="1:18" ht="29.25" x14ac:dyDescent="0.25">
      <c r="A57" s="44" t="s">
        <v>35</v>
      </c>
      <c r="B57" s="73">
        <v>1990</v>
      </c>
      <c r="C57" s="74" t="s">
        <v>13</v>
      </c>
      <c r="D57" s="74">
        <v>1976</v>
      </c>
      <c r="E57" s="74" t="s">
        <v>14</v>
      </c>
      <c r="F57" s="74" t="s">
        <v>13</v>
      </c>
      <c r="G57" s="77">
        <v>1643</v>
      </c>
      <c r="H57" s="74">
        <v>1899</v>
      </c>
      <c r="I57" s="64" t="s">
        <v>13</v>
      </c>
      <c r="J57" s="74" t="s">
        <v>13</v>
      </c>
      <c r="K57" s="74">
        <v>1990</v>
      </c>
      <c r="L57" s="75">
        <v>2222</v>
      </c>
      <c r="M57" s="76" t="s">
        <v>13</v>
      </c>
      <c r="N57" s="55">
        <f>COUNT(B57:M57)</f>
        <v>6</v>
      </c>
      <c r="O57" s="99">
        <f>AVERAGE(B57:M57)</f>
        <v>1953.3333333333333</v>
      </c>
      <c r="P57" s="71">
        <f>MAX(B57:M57)</f>
        <v>2222</v>
      </c>
      <c r="Q57" s="70">
        <f>MIN(B57:M57)</f>
        <v>1643</v>
      </c>
      <c r="R57" s="111">
        <f>(P57-Q57)/Q57</f>
        <v>0.35240413877054172</v>
      </c>
    </row>
    <row r="58" spans="1:18" ht="29.25" x14ac:dyDescent="0.25">
      <c r="A58" s="44" t="s">
        <v>52</v>
      </c>
      <c r="B58" s="78">
        <v>2990</v>
      </c>
      <c r="C58" s="74" t="s">
        <v>13</v>
      </c>
      <c r="D58" s="74">
        <v>2691</v>
      </c>
      <c r="E58" s="74" t="s">
        <v>13</v>
      </c>
      <c r="F58" s="77">
        <v>2541</v>
      </c>
      <c r="G58" s="74" t="s">
        <v>13</v>
      </c>
      <c r="H58" s="74" t="s">
        <v>13</v>
      </c>
      <c r="I58" s="64" t="s">
        <v>13</v>
      </c>
      <c r="J58" s="74" t="s">
        <v>13</v>
      </c>
      <c r="K58" s="75">
        <v>2990</v>
      </c>
      <c r="L58" s="75">
        <v>2990</v>
      </c>
      <c r="M58" s="76" t="s">
        <v>13</v>
      </c>
      <c r="N58" s="55">
        <f>COUNT(B58:M58)</f>
        <v>5</v>
      </c>
      <c r="O58" s="99">
        <f>AVERAGE(B58:M58)</f>
        <v>2840.4</v>
      </c>
      <c r="P58" s="71">
        <f>MAX(B58:M58)</f>
        <v>2990</v>
      </c>
      <c r="Q58" s="70">
        <f>MIN(B58:M58)</f>
        <v>2541</v>
      </c>
      <c r="R58" s="111">
        <f>(P58-Q58)/Q58</f>
        <v>0.17670208579299487</v>
      </c>
    </row>
    <row r="59" spans="1:18" ht="29.25" x14ac:dyDescent="0.25">
      <c r="A59" s="49" t="s">
        <v>53</v>
      </c>
      <c r="B59" s="87">
        <v>5990</v>
      </c>
      <c r="C59" s="80">
        <v>5090</v>
      </c>
      <c r="D59" s="80">
        <v>5391</v>
      </c>
      <c r="E59" s="81">
        <v>4299</v>
      </c>
      <c r="F59" s="80">
        <v>5099</v>
      </c>
      <c r="G59" s="80" t="s">
        <v>13</v>
      </c>
      <c r="H59" s="80">
        <v>4490</v>
      </c>
      <c r="I59" s="65" t="s">
        <v>13</v>
      </c>
      <c r="J59" s="80" t="s">
        <v>13</v>
      </c>
      <c r="K59" s="82">
        <v>5990</v>
      </c>
      <c r="L59" s="82">
        <v>5990</v>
      </c>
      <c r="M59" s="83">
        <v>4792</v>
      </c>
      <c r="N59" s="58">
        <f>COUNT(B59:M59)</f>
        <v>9</v>
      </c>
      <c r="O59" s="73">
        <f>AVERAGE(B59:M59)</f>
        <v>5236.7777777777774</v>
      </c>
      <c r="P59" s="75">
        <f>MAX(B59:M59)</f>
        <v>5990</v>
      </c>
      <c r="Q59" s="77">
        <f>MIN(B59:M59)</f>
        <v>4299</v>
      </c>
      <c r="R59" s="114">
        <f>(P59-Q59)/Q59</f>
        <v>0.39334729006745756</v>
      </c>
    </row>
    <row r="60" spans="1:18" ht="57.75" x14ac:dyDescent="0.25">
      <c r="A60" s="44" t="s">
        <v>65</v>
      </c>
      <c r="B60" s="73">
        <v>8780</v>
      </c>
      <c r="C60" s="74" t="s">
        <v>13</v>
      </c>
      <c r="D60" s="77">
        <v>7911</v>
      </c>
      <c r="E60" s="74" t="s">
        <v>13</v>
      </c>
      <c r="F60" s="74" t="s">
        <v>13</v>
      </c>
      <c r="G60" s="74" t="s">
        <v>13</v>
      </c>
      <c r="H60" s="74" t="s">
        <v>13</v>
      </c>
      <c r="I60" s="64" t="s">
        <v>13</v>
      </c>
      <c r="J60" s="74" t="s">
        <v>13</v>
      </c>
      <c r="K60" s="74" t="s">
        <v>13</v>
      </c>
      <c r="L60" s="74" t="s">
        <v>13</v>
      </c>
      <c r="M60" s="76" t="s">
        <v>13</v>
      </c>
      <c r="N60" s="55">
        <f t="shared" si="5"/>
        <v>2</v>
      </c>
      <c r="O60" s="99">
        <f t="shared" si="6"/>
        <v>8345.5</v>
      </c>
      <c r="P60" s="71">
        <f t="shared" si="7"/>
        <v>8780</v>
      </c>
      <c r="Q60" s="70">
        <f t="shared" si="8"/>
        <v>7911</v>
      </c>
      <c r="R60" s="111">
        <f t="shared" si="9"/>
        <v>0.10984704841360131</v>
      </c>
    </row>
    <row r="61" spans="1:18" ht="29.25" x14ac:dyDescent="0.25">
      <c r="A61" s="50" t="s">
        <v>49</v>
      </c>
      <c r="B61" s="85">
        <v>7990</v>
      </c>
      <c r="C61" s="70">
        <v>6390</v>
      </c>
      <c r="D61" s="69" t="s">
        <v>14</v>
      </c>
      <c r="E61" s="69">
        <v>6999</v>
      </c>
      <c r="F61" s="69" t="s">
        <v>13</v>
      </c>
      <c r="G61" s="69" t="s">
        <v>13</v>
      </c>
      <c r="H61" s="69" t="s">
        <v>13</v>
      </c>
      <c r="I61" s="61" t="s">
        <v>13</v>
      </c>
      <c r="J61" s="69" t="s">
        <v>13</v>
      </c>
      <c r="K61" s="71">
        <v>7990</v>
      </c>
      <c r="L61" s="71">
        <v>7990</v>
      </c>
      <c r="M61" s="72" t="s">
        <v>13</v>
      </c>
      <c r="N61" s="55">
        <f t="shared" ref="N61:N67" si="10">COUNT(B61:M61)</f>
        <v>5</v>
      </c>
      <c r="O61" s="99">
        <f t="shared" ref="O61:O67" si="11">AVERAGE(B61:M61)</f>
        <v>7471.8</v>
      </c>
      <c r="P61" s="71">
        <f t="shared" ref="P61:P67" si="12">MAX(B61:M61)</f>
        <v>7990</v>
      </c>
      <c r="Q61" s="70">
        <f t="shared" ref="Q61:Q67" si="13">MIN(B61:M61)</f>
        <v>6390</v>
      </c>
      <c r="R61" s="111">
        <f t="shared" ref="R61:R67" si="14">(P61-Q61)/Q61</f>
        <v>0.25039123630672927</v>
      </c>
    </row>
    <row r="62" spans="1:18" ht="29.25" x14ac:dyDescent="0.25">
      <c r="A62" s="50" t="s">
        <v>46</v>
      </c>
      <c r="B62" s="68">
        <v>4990</v>
      </c>
      <c r="C62" s="69">
        <v>3990</v>
      </c>
      <c r="D62" s="70">
        <v>3743</v>
      </c>
      <c r="E62" s="69">
        <v>4599</v>
      </c>
      <c r="F62" s="69">
        <v>4249</v>
      </c>
      <c r="G62" s="69" t="s">
        <v>13</v>
      </c>
      <c r="H62" s="71">
        <v>4999</v>
      </c>
      <c r="I62" s="61" t="s">
        <v>13</v>
      </c>
      <c r="J62" s="69">
        <v>4990</v>
      </c>
      <c r="K62" s="69" t="s">
        <v>13</v>
      </c>
      <c r="L62" s="69">
        <v>4390</v>
      </c>
      <c r="M62" s="72" t="s">
        <v>13</v>
      </c>
      <c r="N62" s="55">
        <f t="shared" si="10"/>
        <v>8</v>
      </c>
      <c r="O62" s="99">
        <f t="shared" si="11"/>
        <v>4493.75</v>
      </c>
      <c r="P62" s="71">
        <f t="shared" si="12"/>
        <v>4999</v>
      </c>
      <c r="Q62" s="70">
        <f t="shared" si="13"/>
        <v>3743</v>
      </c>
      <c r="R62" s="111">
        <f t="shared" si="14"/>
        <v>0.33555971146139463</v>
      </c>
    </row>
    <row r="63" spans="1:18" ht="29.25" x14ac:dyDescent="0.25">
      <c r="A63" s="44" t="s">
        <v>71</v>
      </c>
      <c r="B63" s="78">
        <v>5680</v>
      </c>
      <c r="C63" s="74" t="s">
        <v>13</v>
      </c>
      <c r="D63" s="74">
        <v>5112</v>
      </c>
      <c r="E63" s="74">
        <v>4999</v>
      </c>
      <c r="F63" s="74" t="s">
        <v>13</v>
      </c>
      <c r="G63" s="74" t="s">
        <v>13</v>
      </c>
      <c r="H63" s="77">
        <v>4480</v>
      </c>
      <c r="I63" s="64" t="s">
        <v>13</v>
      </c>
      <c r="J63" s="74" t="s">
        <v>13</v>
      </c>
      <c r="K63" s="75">
        <v>5680</v>
      </c>
      <c r="L63" s="75">
        <v>5680</v>
      </c>
      <c r="M63" s="76" t="s">
        <v>13</v>
      </c>
      <c r="N63" s="55">
        <f t="shared" si="10"/>
        <v>6</v>
      </c>
      <c r="O63" s="99">
        <f t="shared" si="11"/>
        <v>5271.833333333333</v>
      </c>
      <c r="P63" s="71">
        <f t="shared" si="12"/>
        <v>5680</v>
      </c>
      <c r="Q63" s="70">
        <f t="shared" si="13"/>
        <v>4480</v>
      </c>
      <c r="R63" s="111">
        <f t="shared" si="14"/>
        <v>0.26785714285714285</v>
      </c>
    </row>
    <row r="64" spans="1:18" ht="48" customHeight="1" x14ac:dyDescent="0.25">
      <c r="A64" s="44" t="s">
        <v>47</v>
      </c>
      <c r="B64" s="73">
        <v>2980</v>
      </c>
      <c r="C64" s="74" t="s">
        <v>13</v>
      </c>
      <c r="D64" s="77">
        <v>2691</v>
      </c>
      <c r="E64" s="74">
        <v>2899</v>
      </c>
      <c r="F64" s="74" t="s">
        <v>13</v>
      </c>
      <c r="G64" s="74" t="s">
        <v>13</v>
      </c>
      <c r="H64" s="74" t="s">
        <v>13</v>
      </c>
      <c r="I64" s="64" t="s">
        <v>13</v>
      </c>
      <c r="J64" s="74" t="s">
        <v>13</v>
      </c>
      <c r="K64" s="74" t="s">
        <v>13</v>
      </c>
      <c r="L64" s="75">
        <v>2990</v>
      </c>
      <c r="M64" s="76" t="s">
        <v>13</v>
      </c>
      <c r="N64" s="55">
        <f t="shared" si="10"/>
        <v>4</v>
      </c>
      <c r="O64" s="99">
        <f t="shared" si="11"/>
        <v>2890</v>
      </c>
      <c r="P64" s="71">
        <f t="shared" si="12"/>
        <v>2990</v>
      </c>
      <c r="Q64" s="70">
        <f t="shared" si="13"/>
        <v>2691</v>
      </c>
      <c r="R64" s="111">
        <f t="shared" si="14"/>
        <v>0.1111111111111111</v>
      </c>
    </row>
    <row r="65" spans="1:18" ht="35.25" customHeight="1" x14ac:dyDescent="0.25">
      <c r="A65" s="44" t="s">
        <v>48</v>
      </c>
      <c r="B65" s="73" t="s">
        <v>13</v>
      </c>
      <c r="C65" s="74" t="s">
        <v>13</v>
      </c>
      <c r="D65" s="74">
        <v>2160</v>
      </c>
      <c r="E65" s="75">
        <v>2207</v>
      </c>
      <c r="F65" s="77">
        <v>2039</v>
      </c>
      <c r="G65" s="74" t="s">
        <v>13</v>
      </c>
      <c r="H65" s="74" t="s">
        <v>13</v>
      </c>
      <c r="I65" s="64" t="s">
        <v>13</v>
      </c>
      <c r="J65" s="74" t="s">
        <v>13</v>
      </c>
      <c r="K65" s="74" t="s">
        <v>13</v>
      </c>
      <c r="L65" s="74" t="s">
        <v>13</v>
      </c>
      <c r="M65" s="76" t="s">
        <v>13</v>
      </c>
      <c r="N65" s="55">
        <f t="shared" si="10"/>
        <v>3</v>
      </c>
      <c r="O65" s="99">
        <f t="shared" si="11"/>
        <v>2135.3333333333335</v>
      </c>
      <c r="P65" s="71">
        <f t="shared" si="12"/>
        <v>2207</v>
      </c>
      <c r="Q65" s="70">
        <f t="shared" si="13"/>
        <v>2039</v>
      </c>
      <c r="R65" s="111">
        <f t="shared" si="14"/>
        <v>8.2393330063756737E-2</v>
      </c>
    </row>
    <row r="66" spans="1:18" ht="43.5" x14ac:dyDescent="0.25">
      <c r="A66" s="49" t="s">
        <v>58</v>
      </c>
      <c r="B66" s="79">
        <v>5980</v>
      </c>
      <c r="C66" s="80" t="s">
        <v>13</v>
      </c>
      <c r="D66" s="77">
        <v>4493</v>
      </c>
      <c r="E66" s="80" t="s">
        <v>13</v>
      </c>
      <c r="F66" s="80" t="s">
        <v>13</v>
      </c>
      <c r="G66" s="80" t="s">
        <v>13</v>
      </c>
      <c r="H66" s="80" t="s">
        <v>13</v>
      </c>
      <c r="I66" s="65" t="s">
        <v>13</v>
      </c>
      <c r="J66" s="80" t="s">
        <v>13</v>
      </c>
      <c r="K66" s="80" t="s">
        <v>13</v>
      </c>
      <c r="L66" s="82">
        <v>5990</v>
      </c>
      <c r="M66" s="76" t="s">
        <v>13</v>
      </c>
      <c r="N66" s="58">
        <f t="shared" si="10"/>
        <v>3</v>
      </c>
      <c r="O66" s="103">
        <f t="shared" si="11"/>
        <v>5487.666666666667</v>
      </c>
      <c r="P66" s="75">
        <f t="shared" si="12"/>
        <v>5990</v>
      </c>
      <c r="Q66" s="77">
        <f t="shared" si="13"/>
        <v>4493</v>
      </c>
      <c r="R66" s="114">
        <f t="shared" si="14"/>
        <v>0.33318495437346984</v>
      </c>
    </row>
    <row r="67" spans="1:18" ht="29.25" x14ac:dyDescent="0.25">
      <c r="A67" s="44" t="s">
        <v>50</v>
      </c>
      <c r="B67" s="78">
        <v>14990</v>
      </c>
      <c r="C67" s="74" t="s">
        <v>13</v>
      </c>
      <c r="D67" s="74">
        <v>13410</v>
      </c>
      <c r="E67" s="74">
        <v>13499</v>
      </c>
      <c r="F67" s="74" t="s">
        <v>13</v>
      </c>
      <c r="G67" s="77">
        <v>11175</v>
      </c>
      <c r="H67" s="74">
        <v>13990</v>
      </c>
      <c r="I67" s="64" t="s">
        <v>13</v>
      </c>
      <c r="J67" s="74" t="s">
        <v>13</v>
      </c>
      <c r="K67" s="74" t="s">
        <v>13</v>
      </c>
      <c r="L67" s="74">
        <v>11490</v>
      </c>
      <c r="M67" s="72" t="s">
        <v>13</v>
      </c>
      <c r="N67" s="55">
        <f t="shared" si="10"/>
        <v>6</v>
      </c>
      <c r="O67" s="99">
        <f t="shared" si="11"/>
        <v>13092.333333333334</v>
      </c>
      <c r="P67" s="71">
        <f t="shared" si="12"/>
        <v>14990</v>
      </c>
      <c r="Q67" s="70">
        <f t="shared" si="13"/>
        <v>11175</v>
      </c>
      <c r="R67" s="111">
        <f t="shared" si="14"/>
        <v>0.34138702460850112</v>
      </c>
    </row>
    <row r="68" spans="1:18" x14ac:dyDescent="0.25">
      <c r="A68" s="44" t="s">
        <v>63</v>
      </c>
      <c r="B68" s="73">
        <v>2980</v>
      </c>
      <c r="C68" s="74">
        <v>2390</v>
      </c>
      <c r="D68" s="74">
        <v>2691</v>
      </c>
      <c r="E68" s="74">
        <v>2667</v>
      </c>
      <c r="F68" s="74" t="s">
        <v>13</v>
      </c>
      <c r="G68" s="74">
        <v>2243</v>
      </c>
      <c r="H68" s="75">
        <v>2990</v>
      </c>
      <c r="I68" s="63">
        <v>2159</v>
      </c>
      <c r="J68" s="75">
        <v>2990</v>
      </c>
      <c r="K68" s="75">
        <v>2990</v>
      </c>
      <c r="L68" s="75">
        <v>2990</v>
      </c>
      <c r="M68" s="76">
        <v>2392</v>
      </c>
      <c r="N68" s="55">
        <f t="shared" si="5"/>
        <v>11</v>
      </c>
      <c r="O68" s="99">
        <f t="shared" si="6"/>
        <v>2680.181818181818</v>
      </c>
      <c r="P68" s="71">
        <f t="shared" si="7"/>
        <v>2990</v>
      </c>
      <c r="Q68" s="70">
        <f t="shared" si="8"/>
        <v>2159</v>
      </c>
      <c r="R68" s="111">
        <f t="shared" si="9"/>
        <v>0.38490041685965726</v>
      </c>
    </row>
    <row r="69" spans="1:18" ht="29.25" x14ac:dyDescent="0.25">
      <c r="A69" s="44" t="s">
        <v>64</v>
      </c>
      <c r="B69" s="73">
        <v>5680</v>
      </c>
      <c r="C69" s="74" t="s">
        <v>13</v>
      </c>
      <c r="D69" s="74" t="s">
        <v>13</v>
      </c>
      <c r="E69" s="74">
        <v>4999</v>
      </c>
      <c r="F69" s="74">
        <v>5091</v>
      </c>
      <c r="G69" s="77">
        <v>4493</v>
      </c>
      <c r="H69" s="74">
        <v>5590</v>
      </c>
      <c r="I69" s="64" t="s">
        <v>13</v>
      </c>
      <c r="J69" s="74" t="s">
        <v>13</v>
      </c>
      <c r="K69" s="75">
        <v>5990</v>
      </c>
      <c r="L69" s="74" t="s">
        <v>13</v>
      </c>
      <c r="M69" s="76">
        <v>4792</v>
      </c>
      <c r="N69" s="55">
        <f t="shared" si="5"/>
        <v>7</v>
      </c>
      <c r="O69" s="99">
        <f t="shared" si="6"/>
        <v>5233.5714285714284</v>
      </c>
      <c r="P69" s="71">
        <f t="shared" si="7"/>
        <v>5990</v>
      </c>
      <c r="Q69" s="70">
        <f t="shared" si="8"/>
        <v>4493</v>
      </c>
      <c r="R69" s="111">
        <f t="shared" si="9"/>
        <v>0.33318495437346984</v>
      </c>
    </row>
    <row r="70" spans="1:18" ht="29.25" x14ac:dyDescent="0.25">
      <c r="A70" s="44" t="s">
        <v>90</v>
      </c>
      <c r="B70" s="78">
        <v>6490</v>
      </c>
      <c r="C70" s="74">
        <v>5190</v>
      </c>
      <c r="D70" s="74">
        <v>5515</v>
      </c>
      <c r="E70" s="74">
        <v>4599</v>
      </c>
      <c r="F70" s="74">
        <v>4241</v>
      </c>
      <c r="G70" s="74">
        <v>4868</v>
      </c>
      <c r="H70" s="74">
        <v>4790</v>
      </c>
      <c r="I70" s="63">
        <v>4235</v>
      </c>
      <c r="J70" s="74">
        <v>4489</v>
      </c>
      <c r="K70" s="74">
        <v>5990</v>
      </c>
      <c r="L70" s="74">
        <v>4990</v>
      </c>
      <c r="M70" s="76">
        <v>5192</v>
      </c>
      <c r="N70" s="55">
        <f t="shared" si="5"/>
        <v>12</v>
      </c>
      <c r="O70" s="99">
        <f t="shared" si="6"/>
        <v>5049.083333333333</v>
      </c>
      <c r="P70" s="71">
        <f t="shared" si="7"/>
        <v>6490</v>
      </c>
      <c r="Q70" s="70">
        <f t="shared" si="8"/>
        <v>4235</v>
      </c>
      <c r="R70" s="111">
        <f t="shared" si="9"/>
        <v>0.53246753246753242</v>
      </c>
    </row>
    <row r="71" spans="1:18" ht="30" thickBot="1" x14ac:dyDescent="0.3">
      <c r="A71" s="45" t="s">
        <v>77</v>
      </c>
      <c r="B71" s="91">
        <v>11990</v>
      </c>
      <c r="C71" s="92">
        <v>12990</v>
      </c>
      <c r="D71" s="93">
        <v>9473</v>
      </c>
      <c r="E71" s="92">
        <v>11959</v>
      </c>
      <c r="F71" s="92">
        <v>11041</v>
      </c>
      <c r="G71" s="92">
        <v>9743</v>
      </c>
      <c r="H71" s="92">
        <v>11990</v>
      </c>
      <c r="I71" s="67" t="s">
        <v>13</v>
      </c>
      <c r="J71" s="94">
        <v>13570</v>
      </c>
      <c r="K71" s="92">
        <v>12990</v>
      </c>
      <c r="L71" s="92">
        <v>12990</v>
      </c>
      <c r="M71" s="95" t="s">
        <v>13</v>
      </c>
      <c r="N71" s="59">
        <f t="shared" si="5"/>
        <v>10</v>
      </c>
      <c r="O71" s="104">
        <f t="shared" si="6"/>
        <v>11873.6</v>
      </c>
      <c r="P71" s="105">
        <f t="shared" si="7"/>
        <v>13570</v>
      </c>
      <c r="Q71" s="106">
        <f t="shared" si="8"/>
        <v>9473</v>
      </c>
      <c r="R71" s="115">
        <f t="shared" si="9"/>
        <v>0.43249234666948166</v>
      </c>
    </row>
    <row r="73" spans="1:18" ht="15.75" thickBot="1" x14ac:dyDescent="0.3">
      <c r="R73" s="116"/>
    </row>
    <row r="74" spans="1:18" x14ac:dyDescent="0.25">
      <c r="A74" s="108" t="s">
        <v>15</v>
      </c>
    </row>
    <row r="75" spans="1:18" ht="15.75" thickBot="1" x14ac:dyDescent="0.3">
      <c r="A75" s="109" t="s">
        <v>16</v>
      </c>
    </row>
  </sheetData>
  <pageMargins left="0.25" right="0.25" top="0.75" bottom="0.75" header="0.3" footer="0.3"/>
  <pageSetup paperSize="9" scale="50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Verslanir</vt:lpstr>
      <vt:lpstr>Tek út, tilbúið</vt:lpstr>
      <vt:lpstr>Sheet1</vt:lpstr>
      <vt:lpstr>Sheet2</vt:lpstr>
      <vt:lpstr>'Tek út, tilbúið'!Print_Area</vt:lpstr>
      <vt:lpstr>Verslanir!Print_Area</vt:lpstr>
      <vt:lpstr>'Tek út, tilbúið'!Print_Titles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Sveinbjarnardóttir</dc:creator>
  <cp:lastModifiedBy>snorrimar</cp:lastModifiedBy>
  <cp:lastPrinted>2011-12-08T09:32:38Z</cp:lastPrinted>
  <dcterms:created xsi:type="dcterms:W3CDTF">2009-11-04T13:54:01Z</dcterms:created>
  <dcterms:modified xsi:type="dcterms:W3CDTF">2011-12-15T10:52:10Z</dcterms:modified>
</cp:coreProperties>
</file>