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<sst xmlns="http://schemas.openxmlformats.org/spreadsheetml/2006/main" count="112" uniqueCount="77">
  <si>
    <t>Verðkönnun ASÍ 1. febrúar 2005</t>
  </si>
  <si>
    <t>Hagkaup Smáralind</t>
  </si>
  <si>
    <t>Fjarðarkaup Hólshrauni 1B</t>
  </si>
  <si>
    <t>Bónus      Spönginni</t>
  </si>
  <si>
    <t>Krónan           Bíldshöfða 20</t>
  </si>
  <si>
    <t>Tíu - ellefu Hjarðarhaga 47</t>
  </si>
  <si>
    <t xml:space="preserve">Europris Skútuvogi </t>
  </si>
  <si>
    <t>Nóatún Háaleitisbraut 68</t>
  </si>
  <si>
    <t>Ellefu - Ellefu Grensásvegi 46</t>
  </si>
  <si>
    <t>Sparverslun Bæjarlind 1</t>
  </si>
  <si>
    <t>Samkaup Miðvangi 41</t>
  </si>
  <si>
    <t>Fjöldi</t>
  </si>
  <si>
    <t>Meðalverð</t>
  </si>
  <si>
    <t>Hæsta verð</t>
  </si>
  <si>
    <t>Lægsta verð</t>
  </si>
  <si>
    <t>Munu á hæsta 
og lægsta verði</t>
  </si>
  <si>
    <t>Verð</t>
  </si>
  <si>
    <t>Mjólkurvörur</t>
  </si>
  <si>
    <t>Nýmjólk 1L</t>
  </si>
  <si>
    <t xml:space="preserve">Nýmjólk  1,5 L </t>
  </si>
  <si>
    <t>Nýmjólk 1/4 L</t>
  </si>
  <si>
    <t>e</t>
  </si>
  <si>
    <t>Léttmjólk 1L</t>
  </si>
  <si>
    <t>Fjörmjólk 1 L</t>
  </si>
  <si>
    <t>Undanrenna 1 L</t>
  </si>
  <si>
    <t>Stoðmjólk 1/2 L</t>
  </si>
  <si>
    <t>Dreitill  1/1 L</t>
  </si>
  <si>
    <t>Súrmjólk 1 L</t>
  </si>
  <si>
    <t>Létt AB- mjólk 1L</t>
  </si>
  <si>
    <t>ABT - gult - jarðarberja m/musli 165 gr.</t>
  </si>
  <si>
    <t>Rjómi 1/4 L</t>
  </si>
  <si>
    <t xml:space="preserve">Matreiðslurjómi 1/2 L </t>
  </si>
  <si>
    <t>Kaffirjómi 1/4 L</t>
  </si>
  <si>
    <t>Kókómjólk 1/4 L</t>
  </si>
  <si>
    <t>Skólajógúrt banana 150 gr.</t>
  </si>
  <si>
    <t>Létt jógúrt kíví 180 gr.</t>
  </si>
  <si>
    <t>Óskajógúrt jarðarber 180 gr.</t>
  </si>
  <si>
    <t>Lífrænt jógúrt m. múslí 170 g.</t>
  </si>
  <si>
    <t>Húsavík létt jógúrt m.jarðaberjum og 6 kornum 1/2 L</t>
  </si>
  <si>
    <t>Þykkmjólk perur og epli 1/2 L</t>
  </si>
  <si>
    <t>Biomjólk - jarðarber 1/2 L</t>
  </si>
  <si>
    <t>Smámál súkkulaðifrauð 125 ml.</t>
  </si>
  <si>
    <t>MS Skyr hreint 500 gr.</t>
  </si>
  <si>
    <t>KEA  jarðarberja skyr 200 gr.</t>
  </si>
  <si>
    <t>KEA  jarðarberja skyr 500 gr.</t>
  </si>
  <si>
    <t>Skyr.is bláber 500 gr.</t>
  </si>
  <si>
    <t>Skyr.is bláber 170 gr.</t>
  </si>
  <si>
    <t>Drykkjarjógúrt skógarber/musli 250 ml.</t>
  </si>
  <si>
    <t>Skyrdrykkur hindber/ ferskjur 330 ml.</t>
  </si>
  <si>
    <t xml:space="preserve">LGG+ perur/epli 6 x 65 ml.         </t>
  </si>
  <si>
    <t>Viðbit</t>
  </si>
  <si>
    <t>Smjör, íslenskt 500 gr.</t>
  </si>
  <si>
    <t>Smjörvi 300 gr.</t>
  </si>
  <si>
    <t>Létt og laggott 400 gr.</t>
  </si>
  <si>
    <t>Klípa 300 gr.</t>
  </si>
  <si>
    <t>Sólblóma 300 gr.</t>
  </si>
  <si>
    <t>Ljóma smjörlíki 500 gr.</t>
  </si>
  <si>
    <t xml:space="preserve">Ostar </t>
  </si>
  <si>
    <t>Gouda 26% 1 kg.</t>
  </si>
  <si>
    <t>Gouda 17%, 1 kg.</t>
  </si>
  <si>
    <t>Óðalsostur 26% 1 kg.</t>
  </si>
  <si>
    <t>Skólaostur 26% 1 kg.</t>
  </si>
  <si>
    <t>Kotasæla 200 gr.</t>
  </si>
  <si>
    <t>Kotasæla 500 gr.</t>
  </si>
  <si>
    <t>Gullostur 250 gr.</t>
  </si>
  <si>
    <t>Camembert 150 gr.</t>
  </si>
  <si>
    <t>Gráðaostur 125 gr.</t>
  </si>
  <si>
    <t>Kastali-hvítur 125 gr.</t>
  </si>
  <si>
    <t xml:space="preserve">Fetaostur í kryddolíu 250 gr. </t>
  </si>
  <si>
    <t>Paprikuostur 150 gr.</t>
  </si>
  <si>
    <t>Sveppaostur 250 gr.</t>
  </si>
  <si>
    <t>Léttostur m. sjávarréttum 250 gr.</t>
  </si>
  <si>
    <t>Skinkumyrja 250 gr.</t>
  </si>
  <si>
    <t>Rjómaostur m. sólþurkuðum tómötum 110 gr.</t>
  </si>
  <si>
    <t>Rjómaostur, hreinn til matargerðar 400 gr.</t>
  </si>
  <si>
    <t>Mozzarella, rifinn 160 gr.</t>
  </si>
  <si>
    <t>Pizzaostur, rifinn 200 gr.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</si>
</sst>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8">
    <font>
      <sz val="10"/>
      <name val="Arial"/>
      <family val="0"/>
    </font>
    <font>
      <b/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wrapText="1"/>
    </xf>
    <xf numFmtId="0" fontId="1" fillId="0" borderId="4" xfId="0" applyFont="1" applyBorder="1" applyAlignment="1">
      <alignment textRotation="90" wrapText="1"/>
    </xf>
    <xf numFmtId="0" fontId="1" fillId="0" borderId="4" xfId="0" applyFont="1" applyFill="1" applyBorder="1" applyAlignment="1">
      <alignment textRotation="90"/>
    </xf>
    <xf numFmtId="0" fontId="1" fillId="3" borderId="4" xfId="0" applyFont="1" applyFill="1" applyBorder="1" applyAlignment="1">
      <alignment textRotation="90"/>
    </xf>
    <xf numFmtId="0" fontId="1" fillId="4" borderId="4" xfId="0" applyFont="1" applyFill="1" applyBorder="1" applyAlignment="1">
      <alignment textRotation="90"/>
    </xf>
    <xf numFmtId="0" fontId="1" fillId="0" borderId="4" xfId="0" applyFont="1" applyFill="1" applyBorder="1" applyAlignment="1">
      <alignment textRotation="90" wrapText="1"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/>
    </xf>
    <xf numFmtId="0" fontId="1" fillId="5" borderId="3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5" fillId="5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00390625" style="22" customWidth="1"/>
    <col min="2" max="2" width="10.00390625" style="12" bestFit="1" customWidth="1"/>
    <col min="3" max="16384" width="9.140625" style="12" customWidth="1"/>
  </cols>
  <sheetData>
    <row r="1" spans="1:16" s="5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4"/>
    </row>
    <row r="2" spans="1:16" ht="96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ht="15.75">
      <c r="A3" s="6"/>
      <c r="B3" s="13" t="s">
        <v>16</v>
      </c>
      <c r="C3" s="13" t="s">
        <v>16</v>
      </c>
      <c r="D3" s="13" t="s">
        <v>16</v>
      </c>
      <c r="E3" s="13" t="s">
        <v>16</v>
      </c>
      <c r="F3" s="13" t="s">
        <v>16</v>
      </c>
      <c r="G3" s="13" t="s">
        <v>16</v>
      </c>
      <c r="H3" s="13" t="s">
        <v>16</v>
      </c>
      <c r="I3" s="13" t="s">
        <v>16</v>
      </c>
      <c r="J3" s="13" t="s">
        <v>16</v>
      </c>
      <c r="K3" s="13" t="s">
        <v>16</v>
      </c>
      <c r="L3" s="14"/>
      <c r="M3" s="15"/>
      <c r="N3" s="15"/>
      <c r="O3" s="15"/>
      <c r="P3" s="16"/>
    </row>
    <row r="4" spans="1:16" ht="15.75">
      <c r="A4" s="17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20"/>
      <c r="O4" s="20"/>
      <c r="P4" s="21"/>
    </row>
    <row r="5" spans="1:16" ht="15">
      <c r="A5" s="22" t="s">
        <v>18</v>
      </c>
      <c r="B5" s="23">
        <v>88</v>
      </c>
      <c r="C5" s="23">
        <v>76</v>
      </c>
      <c r="D5" s="24">
        <v>73</v>
      </c>
      <c r="E5" s="23">
        <v>75</v>
      </c>
      <c r="F5" s="25">
        <v>91</v>
      </c>
      <c r="G5" s="23">
        <v>81</v>
      </c>
      <c r="H5" s="23">
        <v>89</v>
      </c>
      <c r="I5" s="23">
        <v>90</v>
      </c>
      <c r="J5" s="23">
        <v>79</v>
      </c>
      <c r="K5" s="23">
        <v>88</v>
      </c>
      <c r="L5" s="26">
        <f>COUNT(B5:K5)</f>
        <v>10</v>
      </c>
      <c r="M5" s="27">
        <f>AVERAGE(B5:K5)</f>
        <v>83</v>
      </c>
      <c r="N5" s="27">
        <f>MAX(B5:K5)</f>
        <v>91</v>
      </c>
      <c r="O5" s="27">
        <f>MIN(B5:K5)</f>
        <v>73</v>
      </c>
      <c r="P5" s="28">
        <f aca="true" t="shared" si="0" ref="P5:P62">(N5-O5)/O5</f>
        <v>0.2465753424657534</v>
      </c>
    </row>
    <row r="6" spans="1:16" ht="15">
      <c r="A6" s="22" t="s">
        <v>19</v>
      </c>
      <c r="B6" s="23">
        <v>132</v>
      </c>
      <c r="C6" s="23">
        <v>115</v>
      </c>
      <c r="D6" s="24">
        <v>112</v>
      </c>
      <c r="E6" s="23">
        <v>120</v>
      </c>
      <c r="F6" s="25">
        <v>135</v>
      </c>
      <c r="G6" s="23">
        <v>121</v>
      </c>
      <c r="H6" s="25">
        <v>135</v>
      </c>
      <c r="I6" s="25">
        <v>135</v>
      </c>
      <c r="J6" s="23">
        <v>121</v>
      </c>
      <c r="K6" s="23">
        <v>132</v>
      </c>
      <c r="L6" s="26">
        <f aca="true" t="shared" si="1" ref="L6:L62">COUNT(B6:K6)</f>
        <v>10</v>
      </c>
      <c r="M6" s="27">
        <f aca="true" t="shared" si="2" ref="M6:M62">AVERAGE(B6:K6)</f>
        <v>125.8</v>
      </c>
      <c r="N6" s="27">
        <f aca="true" t="shared" si="3" ref="N6:N62">MAX(B6:K6)</f>
        <v>135</v>
      </c>
      <c r="O6" s="27">
        <f aca="true" t="shared" si="4" ref="O6:O62">MIN(B6:K6)</f>
        <v>112</v>
      </c>
      <c r="P6" s="28">
        <f t="shared" si="0"/>
        <v>0.20535714285714285</v>
      </c>
    </row>
    <row r="7" spans="1:16" ht="15">
      <c r="A7" s="22" t="s">
        <v>20</v>
      </c>
      <c r="B7" s="24">
        <v>29</v>
      </c>
      <c r="C7" s="24">
        <v>29</v>
      </c>
      <c r="D7" s="23" t="s">
        <v>21</v>
      </c>
      <c r="E7" s="23" t="s">
        <v>21</v>
      </c>
      <c r="F7" s="23">
        <v>30</v>
      </c>
      <c r="G7" s="23" t="s">
        <v>21</v>
      </c>
      <c r="H7" s="23">
        <v>30</v>
      </c>
      <c r="I7" s="23">
        <v>30</v>
      </c>
      <c r="J7" s="24">
        <v>29</v>
      </c>
      <c r="K7" s="25">
        <v>31</v>
      </c>
      <c r="L7" s="26">
        <f t="shared" si="1"/>
        <v>7</v>
      </c>
      <c r="M7" s="27">
        <f t="shared" si="2"/>
        <v>29.714285714285715</v>
      </c>
      <c r="N7" s="27">
        <f t="shared" si="3"/>
        <v>31</v>
      </c>
      <c r="O7" s="27">
        <f t="shared" si="4"/>
        <v>29</v>
      </c>
      <c r="P7" s="28">
        <f t="shared" si="0"/>
        <v>0.06896551724137931</v>
      </c>
    </row>
    <row r="8" spans="1:16" ht="15">
      <c r="A8" s="22" t="s">
        <v>22</v>
      </c>
      <c r="B8" s="23">
        <v>88</v>
      </c>
      <c r="C8" s="23">
        <v>76</v>
      </c>
      <c r="D8" s="24">
        <v>73</v>
      </c>
      <c r="E8" s="23">
        <v>75</v>
      </c>
      <c r="F8" s="25">
        <v>91</v>
      </c>
      <c r="G8" s="23">
        <v>81</v>
      </c>
      <c r="H8" s="23">
        <v>89</v>
      </c>
      <c r="I8" s="29">
        <v>90</v>
      </c>
      <c r="J8" s="23">
        <v>79</v>
      </c>
      <c r="K8" s="23">
        <v>88</v>
      </c>
      <c r="L8" s="26">
        <f t="shared" si="1"/>
        <v>10</v>
      </c>
      <c r="M8" s="27">
        <f t="shared" si="2"/>
        <v>83</v>
      </c>
      <c r="N8" s="27">
        <f t="shared" si="3"/>
        <v>91</v>
      </c>
      <c r="O8" s="27">
        <f t="shared" si="4"/>
        <v>73</v>
      </c>
      <c r="P8" s="28">
        <f t="shared" si="0"/>
        <v>0.2465753424657534</v>
      </c>
    </row>
    <row r="9" spans="1:16" ht="15">
      <c r="A9" s="22" t="s">
        <v>23</v>
      </c>
      <c r="B9" s="23">
        <v>108</v>
      </c>
      <c r="C9" s="23">
        <v>98</v>
      </c>
      <c r="D9" s="24">
        <v>94</v>
      </c>
      <c r="E9" s="23">
        <v>103</v>
      </c>
      <c r="F9" s="25">
        <v>112</v>
      </c>
      <c r="G9" s="23">
        <v>105</v>
      </c>
      <c r="H9" s="23">
        <v>111</v>
      </c>
      <c r="I9" s="25">
        <v>112</v>
      </c>
      <c r="J9" s="23">
        <v>103</v>
      </c>
      <c r="K9" s="23">
        <v>108</v>
      </c>
      <c r="L9" s="26">
        <f t="shared" si="1"/>
        <v>10</v>
      </c>
      <c r="M9" s="27">
        <f t="shared" si="2"/>
        <v>105.4</v>
      </c>
      <c r="N9" s="27">
        <f t="shared" si="3"/>
        <v>112</v>
      </c>
      <c r="O9" s="27">
        <f t="shared" si="4"/>
        <v>94</v>
      </c>
      <c r="P9" s="28">
        <f t="shared" si="0"/>
        <v>0.19148936170212766</v>
      </c>
    </row>
    <row r="10" spans="1:16" ht="15">
      <c r="A10" s="22" t="s">
        <v>24</v>
      </c>
      <c r="B10" s="23">
        <v>88</v>
      </c>
      <c r="C10" s="23">
        <v>83</v>
      </c>
      <c r="D10" s="24">
        <v>77</v>
      </c>
      <c r="E10" s="23">
        <v>83</v>
      </c>
      <c r="F10" s="23">
        <v>90</v>
      </c>
      <c r="G10" s="23">
        <v>81</v>
      </c>
      <c r="H10" s="23">
        <v>91</v>
      </c>
      <c r="I10" s="25">
        <v>93</v>
      </c>
      <c r="J10" s="23">
        <v>85</v>
      </c>
      <c r="K10" s="23">
        <v>89</v>
      </c>
      <c r="L10" s="26">
        <f t="shared" si="1"/>
        <v>10</v>
      </c>
      <c r="M10" s="27">
        <f t="shared" si="2"/>
        <v>86</v>
      </c>
      <c r="N10" s="27">
        <f t="shared" si="3"/>
        <v>93</v>
      </c>
      <c r="O10" s="27">
        <f t="shared" si="4"/>
        <v>77</v>
      </c>
      <c r="P10" s="28">
        <f t="shared" si="0"/>
        <v>0.2077922077922078</v>
      </c>
    </row>
    <row r="11" spans="1:16" ht="15">
      <c r="A11" s="22" t="s">
        <v>25</v>
      </c>
      <c r="B11" s="23">
        <v>74</v>
      </c>
      <c r="C11" s="23">
        <v>66</v>
      </c>
      <c r="D11" s="24">
        <v>65</v>
      </c>
      <c r="E11" s="23">
        <v>75</v>
      </c>
      <c r="F11" s="25">
        <v>79</v>
      </c>
      <c r="G11" s="25">
        <v>79</v>
      </c>
      <c r="H11" s="25">
        <v>79</v>
      </c>
      <c r="I11" s="25">
        <v>79</v>
      </c>
      <c r="J11" s="23">
        <v>75</v>
      </c>
      <c r="K11" s="23">
        <v>78</v>
      </c>
      <c r="L11" s="26">
        <f t="shared" si="1"/>
        <v>10</v>
      </c>
      <c r="M11" s="27">
        <f t="shared" si="2"/>
        <v>74.9</v>
      </c>
      <c r="N11" s="27">
        <f t="shared" si="3"/>
        <v>79</v>
      </c>
      <c r="O11" s="27">
        <f t="shared" si="4"/>
        <v>65</v>
      </c>
      <c r="P11" s="28">
        <f t="shared" si="0"/>
        <v>0.2153846153846154</v>
      </c>
    </row>
    <row r="12" spans="1:16" ht="15">
      <c r="A12" s="30" t="s">
        <v>26</v>
      </c>
      <c r="B12" s="23">
        <v>88</v>
      </c>
      <c r="C12" s="23">
        <v>85</v>
      </c>
      <c r="D12" s="24">
        <v>73</v>
      </c>
      <c r="E12" s="23">
        <v>75</v>
      </c>
      <c r="F12" s="23">
        <v>92</v>
      </c>
      <c r="G12" s="23" t="s">
        <v>21</v>
      </c>
      <c r="H12" s="23">
        <v>89</v>
      </c>
      <c r="I12" s="23">
        <v>90</v>
      </c>
      <c r="J12" s="23">
        <v>79</v>
      </c>
      <c r="K12" s="25">
        <v>98</v>
      </c>
      <c r="L12" s="26">
        <f>COUNT(B12:K12)</f>
        <v>9</v>
      </c>
      <c r="M12" s="27">
        <f>AVERAGE(B12:K12)</f>
        <v>85.44444444444444</v>
      </c>
      <c r="N12" s="27">
        <f>MAX(B12:K12)</f>
        <v>98</v>
      </c>
      <c r="O12" s="27">
        <f>MIN(B12:K12)</f>
        <v>73</v>
      </c>
      <c r="P12" s="28">
        <f>(N12-O12)/O12</f>
        <v>0.3424657534246575</v>
      </c>
    </row>
    <row r="13" spans="1:16" ht="15">
      <c r="A13" s="22" t="s">
        <v>27</v>
      </c>
      <c r="B13" s="23">
        <v>122</v>
      </c>
      <c r="C13" s="23">
        <v>112</v>
      </c>
      <c r="D13" s="24">
        <v>108</v>
      </c>
      <c r="E13" s="23">
        <v>117</v>
      </c>
      <c r="F13" s="25">
        <v>127</v>
      </c>
      <c r="G13" s="23">
        <v>116</v>
      </c>
      <c r="H13" s="23">
        <v>123</v>
      </c>
      <c r="I13" s="25">
        <v>127</v>
      </c>
      <c r="J13" s="23">
        <v>119</v>
      </c>
      <c r="K13" s="23">
        <v>124</v>
      </c>
      <c r="L13" s="26">
        <f t="shared" si="1"/>
        <v>10</v>
      </c>
      <c r="M13" s="27">
        <f t="shared" si="2"/>
        <v>119.5</v>
      </c>
      <c r="N13" s="27">
        <f t="shared" si="3"/>
        <v>127</v>
      </c>
      <c r="O13" s="27">
        <f t="shared" si="4"/>
        <v>108</v>
      </c>
      <c r="P13" s="28">
        <f t="shared" si="0"/>
        <v>0.17592592592592593</v>
      </c>
    </row>
    <row r="14" spans="1:16" ht="15">
      <c r="A14" s="22" t="s">
        <v>28</v>
      </c>
      <c r="B14" s="23">
        <v>168</v>
      </c>
      <c r="C14" s="23">
        <v>159</v>
      </c>
      <c r="D14" s="24">
        <v>145</v>
      </c>
      <c r="E14" s="23">
        <v>154</v>
      </c>
      <c r="F14" s="25">
        <v>171</v>
      </c>
      <c r="G14" s="23">
        <v>159</v>
      </c>
      <c r="H14" s="23">
        <v>169</v>
      </c>
      <c r="I14" s="23">
        <v>169</v>
      </c>
      <c r="J14" s="23">
        <v>156</v>
      </c>
      <c r="K14" s="23">
        <v>167</v>
      </c>
      <c r="L14" s="26">
        <f t="shared" si="1"/>
        <v>10</v>
      </c>
      <c r="M14" s="27">
        <f t="shared" si="2"/>
        <v>161.7</v>
      </c>
      <c r="N14" s="27">
        <f t="shared" si="3"/>
        <v>171</v>
      </c>
      <c r="O14" s="27">
        <f t="shared" si="4"/>
        <v>145</v>
      </c>
      <c r="P14" s="28">
        <f t="shared" si="0"/>
        <v>0.1793103448275862</v>
      </c>
    </row>
    <row r="15" spans="1:16" ht="15">
      <c r="A15" s="22" t="s">
        <v>29</v>
      </c>
      <c r="B15" s="23">
        <v>89</v>
      </c>
      <c r="C15" s="23">
        <v>80</v>
      </c>
      <c r="D15" s="23" t="s">
        <v>21</v>
      </c>
      <c r="E15" s="24">
        <v>79</v>
      </c>
      <c r="F15" s="25">
        <v>95</v>
      </c>
      <c r="G15" s="23" t="s">
        <v>21</v>
      </c>
      <c r="H15" s="23">
        <v>92</v>
      </c>
      <c r="I15" s="23">
        <v>94</v>
      </c>
      <c r="J15" s="23">
        <v>85</v>
      </c>
      <c r="K15" s="23">
        <v>89</v>
      </c>
      <c r="L15" s="26">
        <f t="shared" si="1"/>
        <v>8</v>
      </c>
      <c r="M15" s="27">
        <f t="shared" si="2"/>
        <v>87.875</v>
      </c>
      <c r="N15" s="27">
        <f t="shared" si="3"/>
        <v>95</v>
      </c>
      <c r="O15" s="27">
        <f t="shared" si="4"/>
        <v>79</v>
      </c>
      <c r="P15" s="28">
        <f t="shared" si="0"/>
        <v>0.20253164556962025</v>
      </c>
    </row>
    <row r="16" spans="1:16" ht="15">
      <c r="A16" s="22" t="s">
        <v>30</v>
      </c>
      <c r="B16" s="23">
        <v>183</v>
      </c>
      <c r="C16" s="23">
        <v>168</v>
      </c>
      <c r="D16" s="24">
        <v>157</v>
      </c>
      <c r="E16" s="23">
        <v>165</v>
      </c>
      <c r="F16" s="25">
        <v>199</v>
      </c>
      <c r="G16" s="23">
        <v>165</v>
      </c>
      <c r="H16" s="23">
        <v>194</v>
      </c>
      <c r="I16" s="23">
        <v>194</v>
      </c>
      <c r="J16" s="23">
        <v>176</v>
      </c>
      <c r="K16" s="23">
        <v>182</v>
      </c>
      <c r="L16" s="26">
        <f t="shared" si="1"/>
        <v>10</v>
      </c>
      <c r="M16" s="27">
        <f t="shared" si="2"/>
        <v>178.3</v>
      </c>
      <c r="N16" s="27">
        <f t="shared" si="3"/>
        <v>199</v>
      </c>
      <c r="O16" s="27">
        <f t="shared" si="4"/>
        <v>157</v>
      </c>
      <c r="P16" s="28">
        <f t="shared" si="0"/>
        <v>0.267515923566879</v>
      </c>
    </row>
    <row r="17" spans="1:16" ht="15">
      <c r="A17" s="22" t="s">
        <v>31</v>
      </c>
      <c r="B17" s="23">
        <v>191</v>
      </c>
      <c r="C17" s="23">
        <v>179</v>
      </c>
      <c r="D17" s="24">
        <v>164</v>
      </c>
      <c r="E17" s="23">
        <v>179</v>
      </c>
      <c r="F17" s="25">
        <v>229</v>
      </c>
      <c r="G17" s="23">
        <v>178</v>
      </c>
      <c r="H17" s="23">
        <v>199</v>
      </c>
      <c r="I17" s="23" t="s">
        <v>21</v>
      </c>
      <c r="J17" s="23">
        <v>179</v>
      </c>
      <c r="K17" s="23">
        <v>178</v>
      </c>
      <c r="L17" s="26">
        <f t="shared" si="1"/>
        <v>9</v>
      </c>
      <c r="M17" s="27">
        <f t="shared" si="2"/>
        <v>186.22222222222223</v>
      </c>
      <c r="N17" s="27">
        <f t="shared" si="3"/>
        <v>229</v>
      </c>
      <c r="O17" s="27">
        <f t="shared" si="4"/>
        <v>164</v>
      </c>
      <c r="P17" s="28">
        <f t="shared" si="0"/>
        <v>0.39634146341463417</v>
      </c>
    </row>
    <row r="18" spans="1:16" ht="15">
      <c r="A18" s="22" t="s">
        <v>32</v>
      </c>
      <c r="B18" s="23">
        <v>126</v>
      </c>
      <c r="C18" s="23">
        <v>105</v>
      </c>
      <c r="D18" s="24">
        <v>95</v>
      </c>
      <c r="E18" s="23">
        <v>113</v>
      </c>
      <c r="F18" s="25">
        <v>131</v>
      </c>
      <c r="G18" s="23">
        <v>119</v>
      </c>
      <c r="H18" s="23">
        <v>129</v>
      </c>
      <c r="I18" s="23">
        <v>129</v>
      </c>
      <c r="J18" s="23">
        <v>117</v>
      </c>
      <c r="K18" s="23">
        <v>126</v>
      </c>
      <c r="L18" s="26">
        <f t="shared" si="1"/>
        <v>10</v>
      </c>
      <c r="M18" s="27">
        <f t="shared" si="2"/>
        <v>119</v>
      </c>
      <c r="N18" s="27">
        <f t="shared" si="3"/>
        <v>131</v>
      </c>
      <c r="O18" s="27">
        <f t="shared" si="4"/>
        <v>95</v>
      </c>
      <c r="P18" s="28">
        <f t="shared" si="0"/>
        <v>0.37894736842105264</v>
      </c>
    </row>
    <row r="19" spans="1:16" ht="15">
      <c r="A19" s="22" t="s">
        <v>33</v>
      </c>
      <c r="B19" s="23">
        <v>63</v>
      </c>
      <c r="C19" s="23">
        <v>58</v>
      </c>
      <c r="D19" s="24">
        <v>52</v>
      </c>
      <c r="E19" s="23">
        <v>59</v>
      </c>
      <c r="F19" s="25">
        <v>75</v>
      </c>
      <c r="G19" s="23">
        <v>61</v>
      </c>
      <c r="H19" s="23">
        <v>69</v>
      </c>
      <c r="I19" s="23">
        <v>74</v>
      </c>
      <c r="J19" s="23">
        <v>64</v>
      </c>
      <c r="K19" s="23">
        <v>65</v>
      </c>
      <c r="L19" s="26">
        <f t="shared" si="1"/>
        <v>10</v>
      </c>
      <c r="M19" s="27">
        <f t="shared" si="2"/>
        <v>64</v>
      </c>
      <c r="N19" s="27">
        <f t="shared" si="3"/>
        <v>75</v>
      </c>
      <c r="O19" s="27">
        <f t="shared" si="4"/>
        <v>52</v>
      </c>
      <c r="P19" s="28">
        <f t="shared" si="0"/>
        <v>0.4423076923076923</v>
      </c>
    </row>
    <row r="20" spans="1:16" ht="15">
      <c r="A20" s="22" t="s">
        <v>34</v>
      </c>
      <c r="B20" s="23">
        <v>65</v>
      </c>
      <c r="C20" s="23">
        <v>59</v>
      </c>
      <c r="D20" s="24">
        <v>55</v>
      </c>
      <c r="E20" s="23">
        <v>58</v>
      </c>
      <c r="F20" s="25">
        <v>67</v>
      </c>
      <c r="G20" s="23">
        <v>59</v>
      </c>
      <c r="H20" s="25">
        <v>67</v>
      </c>
      <c r="I20" s="25">
        <v>67</v>
      </c>
      <c r="J20" s="23">
        <v>62</v>
      </c>
      <c r="K20" s="23">
        <v>63</v>
      </c>
      <c r="L20" s="26">
        <f t="shared" si="1"/>
        <v>10</v>
      </c>
      <c r="M20" s="27">
        <f t="shared" si="2"/>
        <v>62.2</v>
      </c>
      <c r="N20" s="27">
        <f t="shared" si="3"/>
        <v>67</v>
      </c>
      <c r="O20" s="27">
        <f t="shared" si="4"/>
        <v>55</v>
      </c>
      <c r="P20" s="28">
        <f t="shared" si="0"/>
        <v>0.21818181818181817</v>
      </c>
    </row>
    <row r="21" spans="1:16" ht="15">
      <c r="A21" s="22" t="s">
        <v>35</v>
      </c>
      <c r="B21" s="23">
        <v>65</v>
      </c>
      <c r="C21" s="23">
        <v>62</v>
      </c>
      <c r="D21" s="24">
        <v>55</v>
      </c>
      <c r="E21" s="23">
        <v>59</v>
      </c>
      <c r="F21" s="25">
        <v>69</v>
      </c>
      <c r="G21" s="23">
        <v>59</v>
      </c>
      <c r="H21" s="23">
        <v>68</v>
      </c>
      <c r="I21" s="25">
        <v>69</v>
      </c>
      <c r="J21" s="23">
        <v>65</v>
      </c>
      <c r="K21" s="23">
        <v>65</v>
      </c>
      <c r="L21" s="26">
        <f>COUNT(B21:K21)</f>
        <v>10</v>
      </c>
      <c r="M21" s="27">
        <f>AVERAGE(B21:K21)</f>
        <v>63.6</v>
      </c>
      <c r="N21" s="27">
        <f>MAX(B21:K21)</f>
        <v>69</v>
      </c>
      <c r="O21" s="27">
        <f>MIN(B21:K21)</f>
        <v>55</v>
      </c>
      <c r="P21" s="28">
        <f>(N21-O21)/O21</f>
        <v>0.2545454545454545</v>
      </c>
    </row>
    <row r="22" spans="1:16" ht="15">
      <c r="A22" s="30" t="s">
        <v>36</v>
      </c>
      <c r="B22" s="23">
        <v>65</v>
      </c>
      <c r="C22" s="23">
        <v>58</v>
      </c>
      <c r="D22" s="24">
        <v>55</v>
      </c>
      <c r="E22" s="23">
        <v>59</v>
      </c>
      <c r="F22" s="25">
        <v>69</v>
      </c>
      <c r="G22" s="23">
        <v>61</v>
      </c>
      <c r="H22" s="25">
        <v>69</v>
      </c>
      <c r="I22" s="25">
        <v>69</v>
      </c>
      <c r="J22" s="23">
        <v>66</v>
      </c>
      <c r="K22" s="23">
        <v>65</v>
      </c>
      <c r="L22" s="26">
        <f>COUNT(B22:K22)</f>
        <v>10</v>
      </c>
      <c r="M22" s="27">
        <f>AVERAGE(B22:K22)</f>
        <v>63.6</v>
      </c>
      <c r="N22" s="27">
        <f>MAX(B22:K22)</f>
        <v>69</v>
      </c>
      <c r="O22" s="27">
        <f>MIN(B22:K22)</f>
        <v>55</v>
      </c>
      <c r="P22" s="28">
        <f>(N22-O22)/O22</f>
        <v>0.2545454545454545</v>
      </c>
    </row>
    <row r="23" spans="1:16" ht="15">
      <c r="A23" s="30" t="s">
        <v>37</v>
      </c>
      <c r="B23" s="23">
        <v>90</v>
      </c>
      <c r="C23" s="23">
        <v>86</v>
      </c>
      <c r="D23" s="24">
        <v>79</v>
      </c>
      <c r="E23" s="23" t="s">
        <v>21</v>
      </c>
      <c r="F23" s="23" t="s">
        <v>21</v>
      </c>
      <c r="G23" s="23" t="s">
        <v>21</v>
      </c>
      <c r="H23" s="25">
        <v>95</v>
      </c>
      <c r="I23" s="23" t="s">
        <v>21</v>
      </c>
      <c r="J23" s="23">
        <v>92</v>
      </c>
      <c r="K23" s="23">
        <v>88</v>
      </c>
      <c r="L23" s="26">
        <f>COUNT(B23:K23)</f>
        <v>6</v>
      </c>
      <c r="M23" s="27">
        <f>AVERAGE(B23:K23)</f>
        <v>88.33333333333333</v>
      </c>
      <c r="N23" s="27">
        <f>MAX(B23:K23)</f>
        <v>95</v>
      </c>
      <c r="O23" s="27">
        <f>MIN(B23:K23)</f>
        <v>79</v>
      </c>
      <c r="P23" s="28">
        <f>(N23-O23)/O23</f>
        <v>0.20253164556962025</v>
      </c>
    </row>
    <row r="24" spans="1:16" ht="30">
      <c r="A24" s="22" t="s">
        <v>38</v>
      </c>
      <c r="B24" s="23">
        <v>136</v>
      </c>
      <c r="C24" s="23">
        <v>126</v>
      </c>
      <c r="D24" s="24">
        <v>121</v>
      </c>
      <c r="E24" s="23">
        <v>130</v>
      </c>
      <c r="F24" s="25">
        <v>157</v>
      </c>
      <c r="G24" s="23">
        <v>129</v>
      </c>
      <c r="H24" s="23" t="s">
        <v>21</v>
      </c>
      <c r="I24" s="23">
        <v>141</v>
      </c>
      <c r="J24" s="23">
        <v>136</v>
      </c>
      <c r="K24" s="23">
        <v>136</v>
      </c>
      <c r="L24" s="26">
        <f t="shared" si="1"/>
        <v>9</v>
      </c>
      <c r="M24" s="27">
        <f t="shared" si="2"/>
        <v>134.66666666666666</v>
      </c>
      <c r="N24" s="27">
        <f t="shared" si="3"/>
        <v>157</v>
      </c>
      <c r="O24" s="27">
        <f t="shared" si="4"/>
        <v>121</v>
      </c>
      <c r="P24" s="28">
        <f t="shared" si="0"/>
        <v>0.2975206611570248</v>
      </c>
    </row>
    <row r="25" spans="1:16" ht="15">
      <c r="A25" s="22" t="s">
        <v>39</v>
      </c>
      <c r="B25" s="23">
        <v>170</v>
      </c>
      <c r="C25" s="23">
        <v>158</v>
      </c>
      <c r="D25" s="24">
        <v>147</v>
      </c>
      <c r="E25" s="23">
        <v>161</v>
      </c>
      <c r="F25" s="25">
        <v>178</v>
      </c>
      <c r="G25" s="23">
        <v>159</v>
      </c>
      <c r="H25" s="23">
        <v>175</v>
      </c>
      <c r="I25" s="25">
        <v>178</v>
      </c>
      <c r="J25" s="23">
        <v>167</v>
      </c>
      <c r="K25" s="23">
        <v>170</v>
      </c>
      <c r="L25" s="26">
        <f t="shared" si="1"/>
        <v>10</v>
      </c>
      <c r="M25" s="27">
        <f t="shared" si="2"/>
        <v>166.3</v>
      </c>
      <c r="N25" s="27">
        <f t="shared" si="3"/>
        <v>178</v>
      </c>
      <c r="O25" s="27">
        <f t="shared" si="4"/>
        <v>147</v>
      </c>
      <c r="P25" s="28">
        <f t="shared" si="0"/>
        <v>0.2108843537414966</v>
      </c>
    </row>
    <row r="26" spans="1:16" ht="15">
      <c r="A26" s="22" t="s">
        <v>40</v>
      </c>
      <c r="B26" s="23">
        <v>132</v>
      </c>
      <c r="C26" s="23">
        <v>119</v>
      </c>
      <c r="D26" s="24">
        <v>111</v>
      </c>
      <c r="E26" s="23">
        <v>118</v>
      </c>
      <c r="F26" s="25">
        <v>139</v>
      </c>
      <c r="G26" s="23">
        <v>127</v>
      </c>
      <c r="H26" s="23">
        <v>134</v>
      </c>
      <c r="I26" s="23">
        <v>138</v>
      </c>
      <c r="J26" s="23">
        <v>129</v>
      </c>
      <c r="K26" s="23">
        <v>129</v>
      </c>
      <c r="L26" s="26">
        <f t="shared" si="1"/>
        <v>10</v>
      </c>
      <c r="M26" s="27">
        <f t="shared" si="2"/>
        <v>127.6</v>
      </c>
      <c r="N26" s="27">
        <f t="shared" si="3"/>
        <v>139</v>
      </c>
      <c r="O26" s="27">
        <f t="shared" si="4"/>
        <v>111</v>
      </c>
      <c r="P26" s="28">
        <f t="shared" si="0"/>
        <v>0.25225225225225223</v>
      </c>
    </row>
    <row r="27" spans="1:16" ht="15">
      <c r="A27" s="22" t="s">
        <v>41</v>
      </c>
      <c r="B27" s="23">
        <v>61</v>
      </c>
      <c r="C27" s="24">
        <v>59</v>
      </c>
      <c r="D27" s="23" t="s">
        <v>21</v>
      </c>
      <c r="E27" s="24">
        <v>59</v>
      </c>
      <c r="F27" s="25">
        <v>79</v>
      </c>
      <c r="G27" s="24">
        <v>59</v>
      </c>
      <c r="H27" s="23">
        <v>65</v>
      </c>
      <c r="I27" s="23">
        <v>67</v>
      </c>
      <c r="J27" s="23">
        <v>64</v>
      </c>
      <c r="K27" s="23">
        <v>63</v>
      </c>
      <c r="L27" s="26">
        <f t="shared" si="1"/>
        <v>9</v>
      </c>
      <c r="M27" s="27">
        <f t="shared" si="2"/>
        <v>64</v>
      </c>
      <c r="N27" s="27">
        <f t="shared" si="3"/>
        <v>79</v>
      </c>
      <c r="O27" s="27">
        <f t="shared" si="4"/>
        <v>59</v>
      </c>
      <c r="P27" s="28">
        <f t="shared" si="0"/>
        <v>0.3389830508474576</v>
      </c>
    </row>
    <row r="28" spans="1:16" ht="15">
      <c r="A28" s="22" t="s">
        <v>42</v>
      </c>
      <c r="B28" s="23">
        <v>128</v>
      </c>
      <c r="C28" s="23">
        <v>120</v>
      </c>
      <c r="D28" s="24">
        <v>114</v>
      </c>
      <c r="E28" s="23">
        <v>121</v>
      </c>
      <c r="F28" s="23">
        <v>134</v>
      </c>
      <c r="G28" s="23">
        <v>119</v>
      </c>
      <c r="H28" s="23">
        <v>129</v>
      </c>
      <c r="I28" s="25">
        <v>132</v>
      </c>
      <c r="J28" s="23">
        <v>127</v>
      </c>
      <c r="K28" s="23">
        <v>127</v>
      </c>
      <c r="L28" s="26">
        <f t="shared" si="1"/>
        <v>10</v>
      </c>
      <c r="M28" s="27">
        <f t="shared" si="2"/>
        <v>125.1</v>
      </c>
      <c r="N28" s="27">
        <f t="shared" si="3"/>
        <v>134</v>
      </c>
      <c r="O28" s="27">
        <f t="shared" si="4"/>
        <v>114</v>
      </c>
      <c r="P28" s="28">
        <f t="shared" si="0"/>
        <v>0.17543859649122806</v>
      </c>
    </row>
    <row r="29" spans="1:16" ht="15">
      <c r="A29" s="22" t="s">
        <v>43</v>
      </c>
      <c r="B29" s="23">
        <v>97</v>
      </c>
      <c r="C29" s="23">
        <v>84</v>
      </c>
      <c r="D29" s="24">
        <v>83</v>
      </c>
      <c r="E29" s="23">
        <v>91</v>
      </c>
      <c r="F29" s="25">
        <v>109</v>
      </c>
      <c r="G29" s="23">
        <v>87</v>
      </c>
      <c r="H29" s="23">
        <v>98</v>
      </c>
      <c r="I29" s="23">
        <v>105</v>
      </c>
      <c r="J29" s="23">
        <v>96</v>
      </c>
      <c r="K29" s="23">
        <v>98</v>
      </c>
      <c r="L29" s="26">
        <f t="shared" si="1"/>
        <v>10</v>
      </c>
      <c r="M29" s="27">
        <f t="shared" si="2"/>
        <v>94.8</v>
      </c>
      <c r="N29" s="27">
        <f t="shared" si="3"/>
        <v>109</v>
      </c>
      <c r="O29" s="27">
        <f t="shared" si="4"/>
        <v>83</v>
      </c>
      <c r="P29" s="28">
        <f t="shared" si="0"/>
        <v>0.3132530120481928</v>
      </c>
    </row>
    <row r="30" spans="1:16" ht="15">
      <c r="A30" s="30" t="s">
        <v>44</v>
      </c>
      <c r="B30" s="23">
        <v>222</v>
      </c>
      <c r="C30" s="23">
        <v>198</v>
      </c>
      <c r="D30" s="24">
        <v>185</v>
      </c>
      <c r="E30" s="23">
        <v>198</v>
      </c>
      <c r="F30" s="23" t="s">
        <v>21</v>
      </c>
      <c r="G30" s="23">
        <v>199</v>
      </c>
      <c r="H30" s="25">
        <v>224</v>
      </c>
      <c r="I30" s="25">
        <v>224</v>
      </c>
      <c r="J30" s="23">
        <v>218</v>
      </c>
      <c r="K30" s="23">
        <v>222</v>
      </c>
      <c r="L30" s="26">
        <f>COUNT(B30:K30)</f>
        <v>9</v>
      </c>
      <c r="M30" s="27">
        <f>AVERAGE(B30:K30)</f>
        <v>210</v>
      </c>
      <c r="N30" s="27">
        <f>MAX(B30:K30)</f>
        <v>224</v>
      </c>
      <c r="O30" s="27">
        <f>MIN(B30:K30)</f>
        <v>185</v>
      </c>
      <c r="P30" s="28">
        <f>(N30-O30)/O30</f>
        <v>0.21081081081081082</v>
      </c>
    </row>
    <row r="31" spans="1:16" ht="15">
      <c r="A31" s="22" t="s">
        <v>45</v>
      </c>
      <c r="B31" s="23">
        <v>222</v>
      </c>
      <c r="C31" s="23">
        <v>203</v>
      </c>
      <c r="D31" s="24">
        <v>192</v>
      </c>
      <c r="E31" s="23">
        <v>199</v>
      </c>
      <c r="F31" s="25">
        <v>223</v>
      </c>
      <c r="G31" s="23">
        <v>206</v>
      </c>
      <c r="H31" s="25">
        <v>223</v>
      </c>
      <c r="I31" s="25">
        <v>223</v>
      </c>
      <c r="J31" s="23">
        <v>214</v>
      </c>
      <c r="K31" s="23">
        <v>220</v>
      </c>
      <c r="L31" s="26">
        <f t="shared" si="1"/>
        <v>10</v>
      </c>
      <c r="M31" s="27">
        <f t="shared" si="2"/>
        <v>212.5</v>
      </c>
      <c r="N31" s="27">
        <f t="shared" si="3"/>
        <v>223</v>
      </c>
      <c r="O31" s="27">
        <f t="shared" si="4"/>
        <v>192</v>
      </c>
      <c r="P31" s="28">
        <f t="shared" si="0"/>
        <v>0.16145833333333334</v>
      </c>
    </row>
    <row r="32" spans="1:16" ht="15">
      <c r="A32" s="22" t="s">
        <v>46</v>
      </c>
      <c r="B32" s="23">
        <v>94</v>
      </c>
      <c r="C32" s="23">
        <v>82</v>
      </c>
      <c r="D32" s="24">
        <v>75</v>
      </c>
      <c r="E32" s="23">
        <v>81</v>
      </c>
      <c r="F32" s="25">
        <v>99</v>
      </c>
      <c r="G32" s="23">
        <v>86</v>
      </c>
      <c r="H32" s="23">
        <v>97</v>
      </c>
      <c r="I32" s="25">
        <v>99</v>
      </c>
      <c r="J32" s="23">
        <v>87</v>
      </c>
      <c r="K32" s="23">
        <v>94</v>
      </c>
      <c r="L32" s="26">
        <f t="shared" si="1"/>
        <v>10</v>
      </c>
      <c r="M32" s="27">
        <f t="shared" si="2"/>
        <v>89.4</v>
      </c>
      <c r="N32" s="27">
        <f t="shared" si="3"/>
        <v>99</v>
      </c>
      <c r="O32" s="27">
        <f t="shared" si="4"/>
        <v>75</v>
      </c>
      <c r="P32" s="28">
        <f t="shared" si="0"/>
        <v>0.32</v>
      </c>
    </row>
    <row r="33" spans="1:16" ht="15">
      <c r="A33" s="22" t="s">
        <v>47</v>
      </c>
      <c r="B33" s="23">
        <v>84</v>
      </c>
      <c r="C33" s="23">
        <v>80</v>
      </c>
      <c r="D33" s="24">
        <v>68</v>
      </c>
      <c r="E33" s="23">
        <v>82</v>
      </c>
      <c r="F33" s="25">
        <v>89</v>
      </c>
      <c r="G33" s="23">
        <v>86</v>
      </c>
      <c r="H33" s="23" t="s">
        <v>21</v>
      </c>
      <c r="I33" s="23">
        <v>87</v>
      </c>
      <c r="J33" s="23">
        <v>84</v>
      </c>
      <c r="K33" s="23">
        <v>83</v>
      </c>
      <c r="L33" s="26">
        <f t="shared" si="1"/>
        <v>9</v>
      </c>
      <c r="M33" s="27">
        <f t="shared" si="2"/>
        <v>82.55555555555556</v>
      </c>
      <c r="N33" s="27">
        <f t="shared" si="3"/>
        <v>89</v>
      </c>
      <c r="O33" s="27">
        <f t="shared" si="4"/>
        <v>68</v>
      </c>
      <c r="P33" s="28">
        <f t="shared" si="0"/>
        <v>0.3088235294117647</v>
      </c>
    </row>
    <row r="34" spans="1:16" ht="15">
      <c r="A34" s="22" t="s">
        <v>48</v>
      </c>
      <c r="B34" s="23">
        <v>117</v>
      </c>
      <c r="C34" s="23">
        <v>114</v>
      </c>
      <c r="D34" s="24">
        <v>108</v>
      </c>
      <c r="E34" s="23">
        <v>109</v>
      </c>
      <c r="F34" s="25">
        <v>129</v>
      </c>
      <c r="G34" s="23">
        <v>119</v>
      </c>
      <c r="H34" s="23">
        <v>119</v>
      </c>
      <c r="I34" s="25">
        <v>129</v>
      </c>
      <c r="J34" s="23">
        <v>122</v>
      </c>
      <c r="K34" s="23">
        <v>125</v>
      </c>
      <c r="L34" s="26">
        <f t="shared" si="1"/>
        <v>10</v>
      </c>
      <c r="M34" s="27">
        <f t="shared" si="2"/>
        <v>119.1</v>
      </c>
      <c r="N34" s="27">
        <f t="shared" si="3"/>
        <v>129</v>
      </c>
      <c r="O34" s="27">
        <f t="shared" si="4"/>
        <v>108</v>
      </c>
      <c r="P34" s="28">
        <f t="shared" si="0"/>
        <v>0.19444444444444445</v>
      </c>
    </row>
    <row r="35" spans="1:16" ht="15">
      <c r="A35" s="22" t="s">
        <v>49</v>
      </c>
      <c r="B35" s="23">
        <v>329</v>
      </c>
      <c r="C35" s="23">
        <v>298</v>
      </c>
      <c r="D35" s="24">
        <v>275</v>
      </c>
      <c r="E35" s="23">
        <v>294</v>
      </c>
      <c r="F35" s="25">
        <v>335</v>
      </c>
      <c r="G35" s="23">
        <v>289</v>
      </c>
      <c r="H35" s="23">
        <v>334</v>
      </c>
      <c r="I35" s="25">
        <v>335</v>
      </c>
      <c r="J35" s="23">
        <v>316</v>
      </c>
      <c r="K35" s="23">
        <v>328</v>
      </c>
      <c r="L35" s="26">
        <f t="shared" si="1"/>
        <v>10</v>
      </c>
      <c r="M35" s="27">
        <f t="shared" si="2"/>
        <v>313.3</v>
      </c>
      <c r="N35" s="27">
        <f t="shared" si="3"/>
        <v>335</v>
      </c>
      <c r="O35" s="27">
        <f t="shared" si="4"/>
        <v>275</v>
      </c>
      <c r="P35" s="28">
        <f t="shared" si="0"/>
        <v>0.21818181818181817</v>
      </c>
    </row>
    <row r="36" spans="1:16" ht="15.75">
      <c r="A36" s="17" t="s">
        <v>50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9"/>
      <c r="M36" s="20"/>
      <c r="N36" s="20"/>
      <c r="O36" s="20"/>
      <c r="P36" s="21"/>
    </row>
    <row r="37" spans="1:16" ht="15">
      <c r="A37" s="22" t="s">
        <v>51</v>
      </c>
      <c r="B37" s="23">
        <v>238</v>
      </c>
      <c r="C37" s="23">
        <v>230</v>
      </c>
      <c r="D37" s="23">
        <v>222</v>
      </c>
      <c r="E37" s="23">
        <v>234</v>
      </c>
      <c r="F37" s="23">
        <v>249</v>
      </c>
      <c r="G37" s="23">
        <v>239</v>
      </c>
      <c r="H37" s="23" t="s">
        <v>21</v>
      </c>
      <c r="I37" s="25">
        <v>255</v>
      </c>
      <c r="J37" s="24">
        <v>191</v>
      </c>
      <c r="K37" s="23">
        <v>242</v>
      </c>
      <c r="L37" s="26">
        <f t="shared" si="1"/>
        <v>9</v>
      </c>
      <c r="M37" s="27">
        <f t="shared" si="2"/>
        <v>233.33333333333334</v>
      </c>
      <c r="N37" s="27">
        <f t="shared" si="3"/>
        <v>255</v>
      </c>
      <c r="O37" s="27">
        <f t="shared" si="4"/>
        <v>191</v>
      </c>
      <c r="P37" s="28">
        <f t="shared" si="0"/>
        <v>0.33507853403141363</v>
      </c>
    </row>
    <row r="38" spans="1:16" ht="15">
      <c r="A38" s="22" t="s">
        <v>52</v>
      </c>
      <c r="B38" s="23">
        <v>172</v>
      </c>
      <c r="C38" s="23">
        <v>163</v>
      </c>
      <c r="D38" s="24">
        <v>142</v>
      </c>
      <c r="E38" s="23">
        <v>164</v>
      </c>
      <c r="F38" s="25">
        <v>199</v>
      </c>
      <c r="G38" s="23">
        <v>159</v>
      </c>
      <c r="H38" s="23">
        <v>179</v>
      </c>
      <c r="I38" s="23">
        <v>179</v>
      </c>
      <c r="J38" s="23">
        <v>169</v>
      </c>
      <c r="K38" s="23">
        <v>173</v>
      </c>
      <c r="L38" s="26">
        <f t="shared" si="1"/>
        <v>10</v>
      </c>
      <c r="M38" s="27">
        <f t="shared" si="2"/>
        <v>169.9</v>
      </c>
      <c r="N38" s="27">
        <f t="shared" si="3"/>
        <v>199</v>
      </c>
      <c r="O38" s="27">
        <f t="shared" si="4"/>
        <v>142</v>
      </c>
      <c r="P38" s="28">
        <f t="shared" si="0"/>
        <v>0.4014084507042254</v>
      </c>
    </row>
    <row r="39" spans="1:16" ht="15">
      <c r="A39" s="22" t="s">
        <v>53</v>
      </c>
      <c r="B39" s="23">
        <v>150</v>
      </c>
      <c r="C39" s="23">
        <v>149</v>
      </c>
      <c r="D39" s="24">
        <v>127</v>
      </c>
      <c r="E39" s="23">
        <v>139</v>
      </c>
      <c r="F39" s="25">
        <v>159</v>
      </c>
      <c r="G39" s="25">
        <v>159</v>
      </c>
      <c r="H39" s="23" t="s">
        <v>21</v>
      </c>
      <c r="I39" s="25">
        <v>159</v>
      </c>
      <c r="J39" s="23">
        <v>148</v>
      </c>
      <c r="K39" s="23">
        <v>148</v>
      </c>
      <c r="L39" s="26">
        <f t="shared" si="1"/>
        <v>9</v>
      </c>
      <c r="M39" s="27">
        <f t="shared" si="2"/>
        <v>148.66666666666666</v>
      </c>
      <c r="N39" s="27">
        <f t="shared" si="3"/>
        <v>159</v>
      </c>
      <c r="O39" s="27">
        <f t="shared" si="4"/>
        <v>127</v>
      </c>
      <c r="P39" s="28">
        <f t="shared" si="0"/>
        <v>0.25196850393700787</v>
      </c>
    </row>
    <row r="40" spans="1:16" ht="15">
      <c r="A40" s="22" t="s">
        <v>54</v>
      </c>
      <c r="B40" s="23">
        <v>157</v>
      </c>
      <c r="C40" s="23">
        <v>135</v>
      </c>
      <c r="D40" s="24">
        <v>117</v>
      </c>
      <c r="E40" s="23">
        <v>139</v>
      </c>
      <c r="F40" s="23">
        <v>158</v>
      </c>
      <c r="G40" s="23" t="s">
        <v>21</v>
      </c>
      <c r="H40" s="25">
        <v>164</v>
      </c>
      <c r="I40" s="23">
        <v>158</v>
      </c>
      <c r="J40" s="23">
        <v>148</v>
      </c>
      <c r="K40" s="23">
        <v>149</v>
      </c>
      <c r="L40" s="26">
        <f t="shared" si="1"/>
        <v>9</v>
      </c>
      <c r="M40" s="27">
        <f t="shared" si="2"/>
        <v>147.22222222222223</v>
      </c>
      <c r="N40" s="27">
        <f t="shared" si="3"/>
        <v>164</v>
      </c>
      <c r="O40" s="27">
        <f t="shared" si="4"/>
        <v>117</v>
      </c>
      <c r="P40" s="28">
        <f t="shared" si="0"/>
        <v>0.4017094017094017</v>
      </c>
    </row>
    <row r="41" spans="1:16" ht="15">
      <c r="A41" s="22" t="s">
        <v>55</v>
      </c>
      <c r="B41" s="23">
        <v>149</v>
      </c>
      <c r="C41" s="23">
        <v>137</v>
      </c>
      <c r="D41" s="24">
        <v>121</v>
      </c>
      <c r="E41" s="23">
        <v>139</v>
      </c>
      <c r="F41" s="25">
        <v>159</v>
      </c>
      <c r="G41" s="23" t="s">
        <v>21</v>
      </c>
      <c r="H41" s="23">
        <v>154</v>
      </c>
      <c r="I41" s="23" t="s">
        <v>21</v>
      </c>
      <c r="J41" s="23">
        <v>149</v>
      </c>
      <c r="K41" s="23">
        <v>146</v>
      </c>
      <c r="L41" s="26">
        <f>COUNT(B41:K41)</f>
        <v>8</v>
      </c>
      <c r="M41" s="27">
        <f>AVERAGE(B41:K41)</f>
        <v>144.25</v>
      </c>
      <c r="N41" s="27">
        <f>MAX(B41:K41)</f>
        <v>159</v>
      </c>
      <c r="O41" s="27">
        <f>MIN(B41:K41)</f>
        <v>121</v>
      </c>
      <c r="P41" s="28">
        <f>(N41-O41)/O41</f>
        <v>0.3140495867768595</v>
      </c>
    </row>
    <row r="42" spans="1:16" ht="15">
      <c r="A42" s="22" t="s">
        <v>56</v>
      </c>
      <c r="B42" s="23">
        <v>145</v>
      </c>
      <c r="C42" s="23">
        <v>99</v>
      </c>
      <c r="D42" s="24">
        <v>95</v>
      </c>
      <c r="E42" s="23">
        <v>139</v>
      </c>
      <c r="F42" s="25">
        <v>172</v>
      </c>
      <c r="G42" s="23">
        <v>149</v>
      </c>
      <c r="H42" s="23">
        <v>159</v>
      </c>
      <c r="I42" s="23">
        <v>169</v>
      </c>
      <c r="J42" s="23">
        <v>149</v>
      </c>
      <c r="K42" s="23">
        <v>139</v>
      </c>
      <c r="L42" s="26">
        <f t="shared" si="1"/>
        <v>10</v>
      </c>
      <c r="M42" s="27">
        <f t="shared" si="2"/>
        <v>141.5</v>
      </c>
      <c r="N42" s="27">
        <f t="shared" si="3"/>
        <v>172</v>
      </c>
      <c r="O42" s="27">
        <f t="shared" si="4"/>
        <v>95</v>
      </c>
      <c r="P42" s="28">
        <f t="shared" si="0"/>
        <v>0.8105263157894737</v>
      </c>
    </row>
    <row r="43" spans="1:16" ht="15.75">
      <c r="A43" s="17" t="s">
        <v>57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9"/>
      <c r="M43" s="20"/>
      <c r="N43" s="20"/>
      <c r="O43" s="20"/>
      <c r="P43" s="21"/>
    </row>
    <row r="44" spans="1:16" ht="15">
      <c r="A44" s="22" t="s">
        <v>58</v>
      </c>
      <c r="B44" s="23">
        <v>997</v>
      </c>
      <c r="C44" s="23">
        <v>997</v>
      </c>
      <c r="D44" s="23">
        <v>990</v>
      </c>
      <c r="E44" s="24">
        <v>947</v>
      </c>
      <c r="F44" s="23">
        <v>997</v>
      </c>
      <c r="G44" s="23">
        <v>997</v>
      </c>
      <c r="H44" s="23">
        <v>997</v>
      </c>
      <c r="I44" s="25">
        <v>1004</v>
      </c>
      <c r="J44" s="23">
        <v>997</v>
      </c>
      <c r="K44" s="23">
        <v>997</v>
      </c>
      <c r="L44" s="26">
        <f t="shared" si="1"/>
        <v>10</v>
      </c>
      <c r="M44" s="27">
        <f t="shared" si="2"/>
        <v>992</v>
      </c>
      <c r="N44" s="27">
        <f t="shared" si="3"/>
        <v>1004</v>
      </c>
      <c r="O44" s="27">
        <f t="shared" si="4"/>
        <v>947</v>
      </c>
      <c r="P44" s="28">
        <f t="shared" si="0"/>
        <v>0.06019007391763464</v>
      </c>
    </row>
    <row r="45" spans="1:16" ht="15">
      <c r="A45" s="22" t="s">
        <v>59</v>
      </c>
      <c r="B45" s="25">
        <v>936</v>
      </c>
      <c r="C45" s="24">
        <v>880</v>
      </c>
      <c r="D45" s="23">
        <v>889</v>
      </c>
      <c r="E45" s="23">
        <v>889</v>
      </c>
      <c r="F45" s="25">
        <v>936</v>
      </c>
      <c r="G45" s="25">
        <v>936</v>
      </c>
      <c r="H45" s="25">
        <v>936</v>
      </c>
      <c r="I45" s="25">
        <v>936</v>
      </c>
      <c r="J45" s="25">
        <v>936</v>
      </c>
      <c r="K45" s="25">
        <v>936</v>
      </c>
      <c r="L45" s="26">
        <f t="shared" si="1"/>
        <v>10</v>
      </c>
      <c r="M45" s="27">
        <f t="shared" si="2"/>
        <v>921</v>
      </c>
      <c r="N45" s="27">
        <f t="shared" si="3"/>
        <v>936</v>
      </c>
      <c r="O45" s="27">
        <f t="shared" si="4"/>
        <v>880</v>
      </c>
      <c r="P45" s="28">
        <f t="shared" si="0"/>
        <v>0.06363636363636363</v>
      </c>
    </row>
    <row r="46" spans="1:16" ht="15">
      <c r="A46" s="22" t="s">
        <v>60</v>
      </c>
      <c r="B46" s="25">
        <v>1093</v>
      </c>
      <c r="C46" s="25">
        <v>1093</v>
      </c>
      <c r="D46" s="24">
        <v>1038</v>
      </c>
      <c r="E46" s="24">
        <v>1038</v>
      </c>
      <c r="F46" s="25">
        <v>1093</v>
      </c>
      <c r="G46" s="25">
        <v>1093</v>
      </c>
      <c r="H46" s="25">
        <v>1093</v>
      </c>
      <c r="I46" s="25">
        <v>1093</v>
      </c>
      <c r="J46" s="25">
        <v>1093</v>
      </c>
      <c r="K46" s="25">
        <v>1093</v>
      </c>
      <c r="L46" s="26">
        <f t="shared" si="1"/>
        <v>10</v>
      </c>
      <c r="M46" s="27">
        <f t="shared" si="2"/>
        <v>1082</v>
      </c>
      <c r="N46" s="27">
        <f t="shared" si="3"/>
        <v>1093</v>
      </c>
      <c r="O46" s="27">
        <f t="shared" si="4"/>
        <v>1038</v>
      </c>
      <c r="P46" s="28">
        <f>(N46-O46)/O46</f>
        <v>0.052986512524084775</v>
      </c>
    </row>
    <row r="47" spans="1:16" ht="15">
      <c r="A47" s="22" t="s">
        <v>61</v>
      </c>
      <c r="B47" s="25">
        <v>997</v>
      </c>
      <c r="C47" s="25">
        <v>997</v>
      </c>
      <c r="D47" s="24">
        <v>947</v>
      </c>
      <c r="E47" s="24">
        <v>947</v>
      </c>
      <c r="F47" s="25">
        <v>997</v>
      </c>
      <c r="G47" s="25">
        <v>997</v>
      </c>
      <c r="H47" s="25">
        <v>997</v>
      </c>
      <c r="I47" s="25">
        <v>997</v>
      </c>
      <c r="J47" s="25">
        <v>997</v>
      </c>
      <c r="K47" s="25">
        <v>997</v>
      </c>
      <c r="L47" s="26">
        <f t="shared" si="1"/>
        <v>10</v>
      </c>
      <c r="M47" s="27">
        <f t="shared" si="2"/>
        <v>987</v>
      </c>
      <c r="N47" s="27">
        <f t="shared" si="3"/>
        <v>997</v>
      </c>
      <c r="O47" s="27">
        <f t="shared" si="4"/>
        <v>947</v>
      </c>
      <c r="P47" s="28">
        <f t="shared" si="0"/>
        <v>0.05279831045406547</v>
      </c>
    </row>
    <row r="48" spans="1:16" ht="15">
      <c r="A48" s="22" t="s">
        <v>62</v>
      </c>
      <c r="B48" s="23">
        <v>122</v>
      </c>
      <c r="C48" s="23">
        <v>126</v>
      </c>
      <c r="D48" s="24">
        <v>99</v>
      </c>
      <c r="E48" s="23">
        <v>119</v>
      </c>
      <c r="F48" s="25">
        <v>135</v>
      </c>
      <c r="G48" s="23">
        <v>119</v>
      </c>
      <c r="H48" s="23">
        <v>123</v>
      </c>
      <c r="I48" s="25">
        <v>135</v>
      </c>
      <c r="J48" s="23">
        <v>119</v>
      </c>
      <c r="K48" s="23">
        <v>123</v>
      </c>
      <c r="L48" s="26">
        <f t="shared" si="1"/>
        <v>10</v>
      </c>
      <c r="M48" s="27">
        <f t="shared" si="2"/>
        <v>122</v>
      </c>
      <c r="N48" s="27">
        <f t="shared" si="3"/>
        <v>135</v>
      </c>
      <c r="O48" s="27">
        <f t="shared" si="4"/>
        <v>99</v>
      </c>
      <c r="P48" s="28">
        <f t="shared" si="0"/>
        <v>0.36363636363636365</v>
      </c>
    </row>
    <row r="49" spans="1:16" ht="15">
      <c r="A49" s="22" t="s">
        <v>63</v>
      </c>
      <c r="B49" s="23">
        <v>265</v>
      </c>
      <c r="C49" s="23">
        <v>235</v>
      </c>
      <c r="D49" s="24">
        <v>228</v>
      </c>
      <c r="E49" s="23">
        <v>243</v>
      </c>
      <c r="F49" s="25">
        <v>279</v>
      </c>
      <c r="G49" s="23" t="s">
        <v>21</v>
      </c>
      <c r="H49" s="23">
        <v>267</v>
      </c>
      <c r="I49" s="25">
        <v>279</v>
      </c>
      <c r="J49" s="23">
        <v>262</v>
      </c>
      <c r="K49" s="23">
        <v>267</v>
      </c>
      <c r="L49" s="26">
        <f t="shared" si="1"/>
        <v>9</v>
      </c>
      <c r="M49" s="27">
        <f t="shared" si="2"/>
        <v>258.3333333333333</v>
      </c>
      <c r="N49" s="27">
        <f t="shared" si="3"/>
        <v>279</v>
      </c>
      <c r="O49" s="27">
        <f t="shared" si="4"/>
        <v>228</v>
      </c>
      <c r="P49" s="28">
        <f t="shared" si="0"/>
        <v>0.2236842105263158</v>
      </c>
    </row>
    <row r="50" spans="1:16" ht="15">
      <c r="A50" s="22" t="s">
        <v>64</v>
      </c>
      <c r="B50" s="23">
        <v>439</v>
      </c>
      <c r="C50" s="23">
        <v>398</v>
      </c>
      <c r="D50" s="24">
        <v>347</v>
      </c>
      <c r="E50" s="23">
        <v>398</v>
      </c>
      <c r="F50" s="25">
        <v>475</v>
      </c>
      <c r="G50" s="23">
        <v>439</v>
      </c>
      <c r="H50" s="23">
        <v>427</v>
      </c>
      <c r="I50" s="25">
        <v>475</v>
      </c>
      <c r="J50" s="23">
        <v>417</v>
      </c>
      <c r="K50" s="23">
        <v>427</v>
      </c>
      <c r="L50" s="26">
        <f t="shared" si="1"/>
        <v>10</v>
      </c>
      <c r="M50" s="27">
        <f t="shared" si="2"/>
        <v>424.2</v>
      </c>
      <c r="N50" s="27">
        <f t="shared" si="3"/>
        <v>475</v>
      </c>
      <c r="O50" s="27">
        <f t="shared" si="4"/>
        <v>347</v>
      </c>
      <c r="P50" s="28">
        <f t="shared" si="0"/>
        <v>0.3688760806916426</v>
      </c>
    </row>
    <row r="51" spans="1:16" ht="15">
      <c r="A51" s="22" t="s">
        <v>65</v>
      </c>
      <c r="B51" s="23">
        <v>257</v>
      </c>
      <c r="C51" s="23">
        <v>230</v>
      </c>
      <c r="D51" s="24">
        <v>229</v>
      </c>
      <c r="E51" s="23">
        <v>254</v>
      </c>
      <c r="F51" s="25">
        <v>299</v>
      </c>
      <c r="G51" s="23">
        <v>275</v>
      </c>
      <c r="H51" s="23">
        <v>258</v>
      </c>
      <c r="I51" s="23">
        <v>279</v>
      </c>
      <c r="J51" s="23">
        <v>253</v>
      </c>
      <c r="K51" s="23">
        <v>259</v>
      </c>
      <c r="L51" s="26">
        <f t="shared" si="1"/>
        <v>10</v>
      </c>
      <c r="M51" s="27">
        <f t="shared" si="2"/>
        <v>259.3</v>
      </c>
      <c r="N51" s="27">
        <f t="shared" si="3"/>
        <v>299</v>
      </c>
      <c r="O51" s="27">
        <f t="shared" si="4"/>
        <v>229</v>
      </c>
      <c r="P51" s="28">
        <f t="shared" si="0"/>
        <v>0.3056768558951965</v>
      </c>
    </row>
    <row r="52" spans="1:16" ht="15">
      <c r="A52" s="22" t="s">
        <v>66</v>
      </c>
      <c r="B52" s="23">
        <v>226</v>
      </c>
      <c r="C52" s="23">
        <v>198</v>
      </c>
      <c r="D52" s="24">
        <v>187</v>
      </c>
      <c r="E52" s="23">
        <v>206</v>
      </c>
      <c r="F52" s="25">
        <v>229</v>
      </c>
      <c r="G52" s="23">
        <v>189</v>
      </c>
      <c r="H52" s="23" t="s">
        <v>21</v>
      </c>
      <c r="I52" s="23" t="s">
        <v>21</v>
      </c>
      <c r="J52" s="23">
        <v>219</v>
      </c>
      <c r="K52" s="23">
        <v>219</v>
      </c>
      <c r="L52" s="26">
        <f t="shared" si="1"/>
        <v>8</v>
      </c>
      <c r="M52" s="27">
        <f t="shared" si="2"/>
        <v>209.125</v>
      </c>
      <c r="N52" s="27">
        <f t="shared" si="3"/>
        <v>229</v>
      </c>
      <c r="O52" s="27">
        <f t="shared" si="4"/>
        <v>187</v>
      </c>
      <c r="P52" s="28">
        <f t="shared" si="0"/>
        <v>0.22459893048128343</v>
      </c>
    </row>
    <row r="53" spans="1:16" ht="15">
      <c r="A53" s="22" t="s">
        <v>67</v>
      </c>
      <c r="B53" s="23">
        <v>236</v>
      </c>
      <c r="C53" s="24">
        <v>159</v>
      </c>
      <c r="D53" s="29">
        <v>187</v>
      </c>
      <c r="E53" s="23">
        <v>199</v>
      </c>
      <c r="F53" s="25">
        <v>249</v>
      </c>
      <c r="G53" s="23">
        <v>219</v>
      </c>
      <c r="H53" s="23">
        <v>237</v>
      </c>
      <c r="I53" s="25">
        <v>249</v>
      </c>
      <c r="J53" s="23">
        <v>222</v>
      </c>
      <c r="K53" s="23">
        <v>229</v>
      </c>
      <c r="L53" s="26">
        <f t="shared" si="1"/>
        <v>10</v>
      </c>
      <c r="M53" s="27">
        <f t="shared" si="2"/>
        <v>218.6</v>
      </c>
      <c r="N53" s="27">
        <f t="shared" si="3"/>
        <v>249</v>
      </c>
      <c r="O53" s="27">
        <f t="shared" si="4"/>
        <v>159</v>
      </c>
      <c r="P53" s="28">
        <f t="shared" si="0"/>
        <v>0.5660377358490566</v>
      </c>
    </row>
    <row r="54" spans="1:16" ht="15">
      <c r="A54" s="22" t="s">
        <v>68</v>
      </c>
      <c r="B54" s="23">
        <v>335</v>
      </c>
      <c r="C54" s="23">
        <v>303</v>
      </c>
      <c r="D54" s="24">
        <v>267</v>
      </c>
      <c r="E54" s="23">
        <v>309</v>
      </c>
      <c r="F54" s="25">
        <v>349</v>
      </c>
      <c r="G54" s="23">
        <v>319</v>
      </c>
      <c r="H54" s="23">
        <v>336</v>
      </c>
      <c r="I54" s="25">
        <v>349</v>
      </c>
      <c r="J54" s="23">
        <v>319</v>
      </c>
      <c r="K54" s="23">
        <v>335</v>
      </c>
      <c r="L54" s="26">
        <f t="shared" si="1"/>
        <v>10</v>
      </c>
      <c r="M54" s="27">
        <f t="shared" si="2"/>
        <v>322.1</v>
      </c>
      <c r="N54" s="27">
        <f t="shared" si="3"/>
        <v>349</v>
      </c>
      <c r="O54" s="27">
        <f t="shared" si="4"/>
        <v>267</v>
      </c>
      <c r="P54" s="28">
        <f t="shared" si="0"/>
        <v>0.30711610486891383</v>
      </c>
    </row>
    <row r="55" spans="1:16" ht="15">
      <c r="A55" s="22" t="s">
        <v>69</v>
      </c>
      <c r="B55" s="23">
        <v>184</v>
      </c>
      <c r="C55" s="23">
        <v>163</v>
      </c>
      <c r="D55" s="24">
        <v>137</v>
      </c>
      <c r="E55" s="23">
        <v>169</v>
      </c>
      <c r="F55" s="25">
        <v>189</v>
      </c>
      <c r="G55" s="23">
        <v>179</v>
      </c>
      <c r="H55" s="23">
        <v>186</v>
      </c>
      <c r="I55" s="23" t="s">
        <v>21</v>
      </c>
      <c r="J55" s="23">
        <v>182</v>
      </c>
      <c r="K55" s="23">
        <v>174</v>
      </c>
      <c r="L55" s="26">
        <f t="shared" si="1"/>
        <v>9</v>
      </c>
      <c r="M55" s="27">
        <f t="shared" si="2"/>
        <v>173.66666666666666</v>
      </c>
      <c r="N55" s="27">
        <f t="shared" si="3"/>
        <v>189</v>
      </c>
      <c r="O55" s="27">
        <f t="shared" si="4"/>
        <v>137</v>
      </c>
      <c r="P55" s="28">
        <f t="shared" si="0"/>
        <v>0.3795620437956204</v>
      </c>
    </row>
    <row r="56" spans="1:16" ht="15">
      <c r="A56" s="22" t="s">
        <v>70</v>
      </c>
      <c r="B56" s="23">
        <v>226</v>
      </c>
      <c r="C56" s="23">
        <v>198</v>
      </c>
      <c r="D56" s="24">
        <v>178</v>
      </c>
      <c r="E56" s="23">
        <v>217</v>
      </c>
      <c r="F56" s="23">
        <v>229</v>
      </c>
      <c r="G56" s="23">
        <v>219</v>
      </c>
      <c r="H56" s="23">
        <v>227</v>
      </c>
      <c r="I56" s="23">
        <v>229</v>
      </c>
      <c r="J56" s="25">
        <v>236</v>
      </c>
      <c r="K56" s="23">
        <v>224</v>
      </c>
      <c r="L56" s="26">
        <f t="shared" si="1"/>
        <v>10</v>
      </c>
      <c r="M56" s="27">
        <f t="shared" si="2"/>
        <v>218.3</v>
      </c>
      <c r="N56" s="27">
        <f t="shared" si="3"/>
        <v>236</v>
      </c>
      <c r="O56" s="27">
        <f t="shared" si="4"/>
        <v>178</v>
      </c>
      <c r="P56" s="28">
        <f t="shared" si="0"/>
        <v>0.3258426966292135</v>
      </c>
    </row>
    <row r="57" spans="1:16" ht="15">
      <c r="A57" s="22" t="s">
        <v>71</v>
      </c>
      <c r="B57" s="23">
        <v>244</v>
      </c>
      <c r="C57" s="23">
        <v>228</v>
      </c>
      <c r="D57" s="24">
        <v>211</v>
      </c>
      <c r="E57" s="23">
        <v>228</v>
      </c>
      <c r="F57" s="25">
        <v>249</v>
      </c>
      <c r="G57" s="23">
        <v>219</v>
      </c>
      <c r="H57" s="23" t="s">
        <v>21</v>
      </c>
      <c r="I57" s="29">
        <v>248</v>
      </c>
      <c r="J57" s="23">
        <v>236</v>
      </c>
      <c r="K57" s="23">
        <v>236</v>
      </c>
      <c r="L57" s="26">
        <f t="shared" si="1"/>
        <v>9</v>
      </c>
      <c r="M57" s="27">
        <f t="shared" si="2"/>
        <v>233.22222222222223</v>
      </c>
      <c r="N57" s="27">
        <f t="shared" si="3"/>
        <v>249</v>
      </c>
      <c r="O57" s="27">
        <f t="shared" si="4"/>
        <v>211</v>
      </c>
      <c r="P57" s="28">
        <f t="shared" si="0"/>
        <v>0.18009478672985782</v>
      </c>
    </row>
    <row r="58" spans="1:16" ht="15">
      <c r="A58" s="22" t="s">
        <v>72</v>
      </c>
      <c r="B58" s="23">
        <v>274</v>
      </c>
      <c r="C58" s="23">
        <v>228</v>
      </c>
      <c r="D58" s="24">
        <v>217</v>
      </c>
      <c r="E58" s="23">
        <v>226</v>
      </c>
      <c r="F58" s="23">
        <v>279</v>
      </c>
      <c r="G58" s="23">
        <v>248</v>
      </c>
      <c r="H58" s="25">
        <v>285</v>
      </c>
      <c r="I58" s="23">
        <v>275</v>
      </c>
      <c r="J58" s="23">
        <v>267</v>
      </c>
      <c r="K58" s="23">
        <v>264</v>
      </c>
      <c r="L58" s="26">
        <f t="shared" si="1"/>
        <v>10</v>
      </c>
      <c r="M58" s="27">
        <f t="shared" si="2"/>
        <v>256.3</v>
      </c>
      <c r="N58" s="27">
        <f t="shared" si="3"/>
        <v>285</v>
      </c>
      <c r="O58" s="27">
        <f t="shared" si="4"/>
        <v>217</v>
      </c>
      <c r="P58" s="28">
        <f t="shared" si="0"/>
        <v>0.31336405529953915</v>
      </c>
    </row>
    <row r="59" spans="1:16" ht="15">
      <c r="A59" s="30" t="s">
        <v>73</v>
      </c>
      <c r="B59" s="23" t="s">
        <v>21</v>
      </c>
      <c r="C59" s="23">
        <v>135</v>
      </c>
      <c r="D59" s="24">
        <v>117</v>
      </c>
      <c r="E59" s="23">
        <v>126</v>
      </c>
      <c r="F59" s="23">
        <v>145</v>
      </c>
      <c r="G59" s="23" t="s">
        <v>21</v>
      </c>
      <c r="H59" s="25">
        <v>149</v>
      </c>
      <c r="I59" s="23">
        <v>145</v>
      </c>
      <c r="J59" s="23">
        <v>139</v>
      </c>
      <c r="K59" s="23">
        <v>136</v>
      </c>
      <c r="L59" s="26">
        <f>COUNT(B59:K59)</f>
        <v>8</v>
      </c>
      <c r="M59" s="27">
        <f>AVERAGE(B59:K59)</f>
        <v>136.5</v>
      </c>
      <c r="N59" s="27">
        <f>MAX(B59:K59)</f>
        <v>149</v>
      </c>
      <c r="O59" s="27">
        <f>MIN(B59:K59)</f>
        <v>117</v>
      </c>
      <c r="P59" s="28">
        <f>(N59-O59)/O59</f>
        <v>0.27350427350427353</v>
      </c>
    </row>
    <row r="60" spans="1:16" ht="15" customHeight="1">
      <c r="A60" s="22" t="s">
        <v>74</v>
      </c>
      <c r="B60" s="23">
        <v>334</v>
      </c>
      <c r="C60" s="23">
        <v>298</v>
      </c>
      <c r="D60" s="24">
        <v>235</v>
      </c>
      <c r="E60" s="23">
        <v>298</v>
      </c>
      <c r="F60" s="25">
        <v>339</v>
      </c>
      <c r="G60" s="23">
        <v>319</v>
      </c>
      <c r="H60" s="23">
        <v>335</v>
      </c>
      <c r="I60" s="23">
        <v>329</v>
      </c>
      <c r="J60" s="23">
        <v>299</v>
      </c>
      <c r="K60" s="23">
        <v>329</v>
      </c>
      <c r="L60" s="26">
        <f t="shared" si="1"/>
        <v>10</v>
      </c>
      <c r="M60" s="27">
        <f t="shared" si="2"/>
        <v>311.5</v>
      </c>
      <c r="N60" s="27">
        <f t="shared" si="3"/>
        <v>339</v>
      </c>
      <c r="O60" s="27">
        <f t="shared" si="4"/>
        <v>235</v>
      </c>
      <c r="P60" s="28">
        <f t="shared" si="0"/>
        <v>0.4425531914893617</v>
      </c>
    </row>
    <row r="61" spans="1:16" ht="15">
      <c r="A61" s="22" t="s">
        <v>75</v>
      </c>
      <c r="B61" s="23">
        <v>189</v>
      </c>
      <c r="C61" s="23">
        <v>167</v>
      </c>
      <c r="D61" s="24">
        <v>151</v>
      </c>
      <c r="E61" s="23">
        <v>179</v>
      </c>
      <c r="F61" s="23">
        <v>195</v>
      </c>
      <c r="G61" s="23">
        <v>169</v>
      </c>
      <c r="H61" s="25">
        <v>199</v>
      </c>
      <c r="I61" s="25">
        <v>199</v>
      </c>
      <c r="J61" s="23">
        <v>179</v>
      </c>
      <c r="K61" s="23">
        <v>189</v>
      </c>
      <c r="L61" s="26">
        <f t="shared" si="1"/>
        <v>10</v>
      </c>
      <c r="M61" s="27">
        <f t="shared" si="2"/>
        <v>181.6</v>
      </c>
      <c r="N61" s="27">
        <f t="shared" si="3"/>
        <v>199</v>
      </c>
      <c r="O61" s="27">
        <f t="shared" si="4"/>
        <v>151</v>
      </c>
      <c r="P61" s="28">
        <f t="shared" si="0"/>
        <v>0.31788079470198677</v>
      </c>
    </row>
    <row r="62" spans="1:16" ht="15">
      <c r="A62" s="22" t="s">
        <v>76</v>
      </c>
      <c r="B62" s="23">
        <v>227</v>
      </c>
      <c r="C62" s="23">
        <v>198</v>
      </c>
      <c r="D62" s="24">
        <v>197</v>
      </c>
      <c r="E62" s="23">
        <v>223</v>
      </c>
      <c r="F62" s="25">
        <v>238</v>
      </c>
      <c r="G62" s="23">
        <v>219</v>
      </c>
      <c r="H62" s="23">
        <v>229</v>
      </c>
      <c r="I62" s="23">
        <v>235</v>
      </c>
      <c r="J62" s="23">
        <v>236</v>
      </c>
      <c r="K62" s="23">
        <v>231</v>
      </c>
      <c r="L62" s="26">
        <f t="shared" si="1"/>
        <v>10</v>
      </c>
      <c r="M62" s="27">
        <f t="shared" si="2"/>
        <v>223.3</v>
      </c>
      <c r="N62" s="27">
        <f t="shared" si="3"/>
        <v>238</v>
      </c>
      <c r="O62" s="27">
        <f t="shared" si="4"/>
        <v>197</v>
      </c>
      <c r="P62" s="28">
        <f t="shared" si="0"/>
        <v>0.20812182741116753</v>
      </c>
    </row>
    <row r="63" spans="17:256" ht="15"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12" ht="12.75">
      <c r="A64" s="33"/>
      <c r="L64" s="34"/>
    </row>
    <row r="65" spans="1:12" ht="12.75">
      <c r="A65" s="33"/>
      <c r="L65" s="34"/>
    </row>
    <row r="66" spans="1:12" ht="12.75">
      <c r="A66" s="33"/>
      <c r="L66" s="34"/>
    </row>
    <row r="67" spans="1:12" ht="12.75">
      <c r="A67" s="33"/>
      <c r="L67" s="34"/>
    </row>
    <row r="68" spans="1:12" ht="12.75">
      <c r="A68" s="33"/>
      <c r="L68" s="34"/>
    </row>
    <row r="69" spans="1:12" ht="12.75">
      <c r="A69" s="33"/>
      <c r="L69" s="34"/>
    </row>
    <row r="70" spans="1:12" ht="12.75">
      <c r="A70" s="33"/>
      <c r="L70" s="34"/>
    </row>
    <row r="71" spans="1:12" ht="12.75">
      <c r="A71" s="33"/>
      <c r="L71" s="34"/>
    </row>
    <row r="72" spans="1:12" ht="12.75">
      <c r="A72" s="33"/>
      <c r="L72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Margrét Lind Ólafsdóttir</cp:lastModifiedBy>
  <dcterms:created xsi:type="dcterms:W3CDTF">2005-02-03T12:35:41Z</dcterms:created>
  <dcterms:modified xsi:type="dcterms:W3CDTF">2005-02-03T14:55:34Z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-1557922021</vt:i4>
  </property>
  <property fmtid="{D5CDD505-2E9C-101B-9397-08002B2CF9AE}" pid="3" name="_EmailSubject">
    <vt:lpwstr>Frétt Mjólk og ostar 1.2.2005</vt:lpwstr>
  </property>
  <property fmtid="{D5CDD505-2E9C-101B-9397-08002B2CF9AE}" pid="4" name="_AuthorEmail">
    <vt:lpwstr>henny@asi.is</vt:lpwstr>
  </property>
  <property fmtid="{D5CDD505-2E9C-101B-9397-08002B2CF9AE}" pid="5" name="_AuthorEmailDisplayName">
    <vt:lpwstr>Henný Hinz</vt:lpwstr>
  </property>
  <property fmtid="{D5CDD505-2E9C-101B-9397-08002B2CF9AE}" pid="6" name="_ReviewingToolsShownOnce">
    <vt:lpwstr/>
  </property>
</Properties>
</file>