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<sst xmlns="http://schemas.openxmlformats.org/spreadsheetml/2006/main" count="28" uniqueCount="28">
  <si>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Verðkönnun á 
lyfseðilsskyldum lyfjum 
20.4.2005</t>
  </si>
  <si>
    <t>Apótekarinn Nóatúni 17</t>
  </si>
  <si>
    <t>Apótekið              Skeifunni 15</t>
  </si>
  <si>
    <t>Árbæjarapótek Hraunbæ 102 b</t>
  </si>
  <si>
    <t>Garðs Apótek Sogavegi 108</t>
  </si>
  <si>
    <t>Laugarnesapótek Kirkjuteig 21</t>
  </si>
  <si>
    <t>Lyf og heilsa Háteigsvegi 1</t>
  </si>
  <si>
    <t>Lyfja            Lágmúla 5</t>
  </si>
  <si>
    <t>Lyfjaval Þönglabakka 6</t>
  </si>
  <si>
    <t>Nesapótek Eiðistorgi 17</t>
  </si>
  <si>
    <t>Lyfjaver Suðurlandsbraut 22</t>
  </si>
  <si>
    <t>Rima Apótek Langarima 21</t>
  </si>
  <si>
    <t>Skipholtsapótek            Skipholti 50 b</t>
  </si>
  <si>
    <t>Meðalverð</t>
  </si>
  <si>
    <t>Hæsta verð</t>
  </si>
  <si>
    <t>Lægsta verð</t>
  </si>
  <si>
    <t>Munu á hæsta 
og lægsta verði</t>
  </si>
  <si>
    <r>
      <t xml:space="preserve">Imigran </t>
    </r>
    <r>
      <rPr>
        <sz val="10"/>
        <rFont val="Arial"/>
        <family val="2"/>
      </rPr>
      <t>töflur 100 mg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6 stk.                     d.s. 1x1 á dag</t>
    </r>
  </si>
  <si>
    <r>
      <t xml:space="preserve">Voltaren Rapid </t>
    </r>
    <r>
      <rPr>
        <sz val="10"/>
        <rFont val="Arial"/>
        <family val="2"/>
      </rPr>
      <t>töflur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50 mg. 30 stk.    d.s.3x1 á dag </t>
    </r>
  </si>
  <si>
    <t>Heildarverð - karl 50 ára</t>
  </si>
  <si>
    <r>
      <t>Cozaar Comp.</t>
    </r>
    <r>
      <rPr>
        <sz val="10"/>
        <rFont val="Arial"/>
        <family val="2"/>
      </rPr>
      <t>töflur 62 mg. 98 stk.                   d.s. 1x1 á dag</t>
    </r>
  </si>
  <si>
    <r>
      <t xml:space="preserve">Zitromax </t>
    </r>
    <r>
      <rPr>
        <sz val="10"/>
        <rFont val="Arial"/>
        <family val="2"/>
      </rPr>
      <t>töflur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500 mg. 3 stk.               d.s. 1x1 á dag</t>
    </r>
  </si>
  <si>
    <t>Heildarverð kona 69 ára</t>
  </si>
  <si>
    <r>
      <t xml:space="preserve">Skýringar:  </t>
    </r>
    <r>
      <rPr>
        <sz val="10"/>
        <rFont val="Arial"/>
        <family val="2"/>
      </rPr>
      <t>Verðin í töflunni eru þau verð sem sjúklingur greiðir fyrir lyfið þegar tekið hefur verið tillit til þess afsláttar sem apótekið veitir</t>
    </r>
  </si>
  <si>
    <t>Samheitalyf - Vóstar S</t>
  </si>
  <si>
    <t>1122 (S)</t>
  </si>
  <si>
    <t>1112 (S)</t>
  </si>
  <si>
    <t>(S) Samheitalyf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</si>
</sst>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"/>
  </numFmts>
  <fonts count="8">
    <font>
      <sz val="10"/>
      <name val="Arial"/>
      <family val="0"/>
    </font>
    <font>
      <b/>
      <sz val="11"/>
      <name val="Arial"/>
      <family val="2"/>
    </font>
    <font>
      <b/>
      <sz val="11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textRotation="90" wrapText="1"/>
    </xf>
    <xf numFmtId="0" fontId="2" fillId="0" borderId="3" xfId="0" applyFont="1" applyBorder="1" applyAlignment="1">
      <alignment textRotation="90" wrapText="1"/>
    </xf>
    <xf numFmtId="0" fontId="3" fillId="0" borderId="4" xfId="0" applyFont="1" applyFill="1" applyBorder="1" applyAlignment="1">
      <alignment textRotation="90"/>
    </xf>
    <xf numFmtId="0" fontId="3" fillId="2" borderId="4" xfId="0" applyFont="1" applyFill="1" applyBorder="1" applyAlignment="1">
      <alignment textRotation="90"/>
    </xf>
    <xf numFmtId="0" fontId="3" fillId="3" borderId="4" xfId="0" applyFont="1" applyFill="1" applyBorder="1" applyAlignment="1">
      <alignment textRotation="90"/>
    </xf>
    <xf numFmtId="0" fontId="3" fillId="0" borderId="5" xfId="0" applyFont="1" applyFill="1" applyBorder="1" applyAlignment="1">
      <alignment textRotation="90" wrapText="1"/>
    </xf>
    <xf numFmtId="0" fontId="4" fillId="0" borderId="6" xfId="0" applyFont="1" applyFill="1" applyBorder="1" applyAlignment="1">
      <alignment wrapText="1"/>
    </xf>
    <xf numFmtId="164" fontId="5" fillId="0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9" fontId="5" fillId="0" borderId="11" xfId="0" applyNumberFormat="1" applyFont="1" applyBorder="1" applyAlignment="1">
      <alignment horizontal="center"/>
    </xf>
    <xf numFmtId="0" fontId="4" fillId="0" borderId="9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9" fontId="5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4" borderId="16" xfId="0" applyFont="1" applyFill="1" applyBorder="1" applyAlignment="1">
      <alignment/>
    </xf>
    <xf numFmtId="164" fontId="7" fillId="0" borderId="17" xfId="0" applyNumberFormat="1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164" fontId="7" fillId="0" borderId="17" xfId="0" applyNumberFormat="1" applyFont="1" applyFill="1" applyBorder="1" applyAlignment="1">
      <alignment/>
    </xf>
    <xf numFmtId="9" fontId="7" fillId="0" borderId="12" xfId="0" applyNumberFormat="1" applyFont="1" applyBorder="1" applyAlignment="1">
      <alignment horizontal="center"/>
    </xf>
    <xf numFmtId="0" fontId="1" fillId="5" borderId="16" xfId="0" applyFont="1" applyFill="1" applyBorder="1" applyAlignment="1">
      <alignment/>
    </xf>
    <xf numFmtId="164" fontId="5" fillId="5" borderId="17" xfId="0" applyNumberFormat="1" applyFont="1" applyFill="1" applyBorder="1" applyAlignment="1">
      <alignment horizontal="center"/>
    </xf>
    <xf numFmtId="164" fontId="5" fillId="5" borderId="18" xfId="0" applyNumberFormat="1" applyFont="1" applyFill="1" applyBorder="1" applyAlignment="1">
      <alignment/>
    </xf>
    <xf numFmtId="0" fontId="5" fillId="5" borderId="19" xfId="0" applyFont="1" applyFill="1" applyBorder="1" applyAlignment="1">
      <alignment/>
    </xf>
    <xf numFmtId="0" fontId="0" fillId="5" borderId="20" xfId="0" applyFill="1" applyBorder="1" applyAlignment="1">
      <alignment/>
    </xf>
    <xf numFmtId="0" fontId="0" fillId="5" borderId="17" xfId="0" applyFill="1" applyBorder="1" applyAlignment="1">
      <alignment/>
    </xf>
    <xf numFmtId="9" fontId="0" fillId="5" borderId="21" xfId="0" applyNumberForma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9" fontId="0" fillId="0" borderId="12" xfId="0" applyNumberFormat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/>
    </xf>
    <xf numFmtId="9" fontId="7" fillId="0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9" fontId="5" fillId="0" borderId="22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Relationship Id="rId4" Type="http://schemas.openxmlformats.org/officeDocument/2006/relationships/hyperlink" Target="http://www.asi.is/default.asp" TargetMode="External" /><Relationship Id="rId5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704850</xdr:colOff>
      <xdr:row>0</xdr:row>
      <xdr:rowOff>542925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1.7109375" style="0" customWidth="1"/>
    <col min="2" max="13" width="8.28125" style="0" customWidth="1"/>
    <col min="17" max="17" width="9.57421875" style="0" customWidth="1"/>
  </cols>
  <sheetData>
    <row r="1" spans="1:17" ht="9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4" t="s">
        <v>13</v>
      </c>
      <c r="O1" s="5" t="s">
        <v>14</v>
      </c>
      <c r="P1" s="6" t="s">
        <v>15</v>
      </c>
      <c r="Q1" s="7" t="s">
        <v>16</v>
      </c>
    </row>
    <row r="2" spans="1:17" ht="29.25" customHeight="1" thickBot="1">
      <c r="A2" s="8" t="s">
        <v>17</v>
      </c>
      <c r="B2" s="18">
        <v>4162</v>
      </c>
      <c r="C2" s="18">
        <v>4087</v>
      </c>
      <c r="D2" s="18">
        <v>4336</v>
      </c>
      <c r="E2" s="18">
        <v>4700</v>
      </c>
      <c r="F2" s="19">
        <v>4950</v>
      </c>
      <c r="G2" s="18">
        <v>4520</v>
      </c>
      <c r="H2" s="18">
        <v>4286</v>
      </c>
      <c r="I2" s="18">
        <v>3927</v>
      </c>
      <c r="J2" s="18">
        <v>4520</v>
      </c>
      <c r="K2" s="57">
        <v>4132</v>
      </c>
      <c r="L2" s="20">
        <v>3712</v>
      </c>
      <c r="M2" s="58">
        <v>4520</v>
      </c>
      <c r="N2" s="13">
        <f>AVERAGE(B2:M2)</f>
        <v>4321</v>
      </c>
      <c r="O2" s="14">
        <f>MAX(B2:M2)</f>
        <v>4950</v>
      </c>
      <c r="P2" s="15">
        <f>MIN(B2:M2)</f>
        <v>3712</v>
      </c>
      <c r="Q2" s="16">
        <f>SUM(O2-P2)/P2</f>
        <v>0.33351293103448276</v>
      </c>
    </row>
    <row r="3" spans="1:17" ht="28.5" customHeight="1">
      <c r="A3" s="17" t="s">
        <v>18</v>
      </c>
      <c r="B3" s="9">
        <v>1271</v>
      </c>
      <c r="C3" s="9">
        <v>1106</v>
      </c>
      <c r="D3" s="10">
        <v>1379</v>
      </c>
      <c r="E3" s="9">
        <v>1379</v>
      </c>
      <c r="F3" s="10">
        <v>1379</v>
      </c>
      <c r="G3" s="10">
        <v>1379</v>
      </c>
      <c r="H3" s="9">
        <v>1257</v>
      </c>
      <c r="I3" s="9" t="s">
        <v>25</v>
      </c>
      <c r="J3" s="10">
        <v>1379</v>
      </c>
      <c r="K3" s="9" t="s">
        <v>26</v>
      </c>
      <c r="L3" s="11">
        <v>1103</v>
      </c>
      <c r="M3" s="12">
        <v>1336</v>
      </c>
      <c r="N3" s="21">
        <f>AVERAGE(B3:M3)</f>
        <v>1296.8</v>
      </c>
      <c r="O3" s="22">
        <f>MAX(B3:M3)</f>
        <v>1379</v>
      </c>
      <c r="P3" s="22">
        <f>MIN(B3:M3)</f>
        <v>1103</v>
      </c>
      <c r="Q3" s="23">
        <f>SUM(O3-P3)/P3</f>
        <v>0.25022665457842247</v>
      </c>
    </row>
    <row r="4" spans="1:17" ht="18.75" customHeight="1" thickBot="1">
      <c r="A4" s="24" t="s">
        <v>24</v>
      </c>
      <c r="B4" s="25"/>
      <c r="C4" s="25"/>
      <c r="D4" s="25"/>
      <c r="E4" s="25"/>
      <c r="F4" s="25"/>
      <c r="G4" s="25"/>
      <c r="H4" s="25"/>
      <c r="J4" s="26"/>
      <c r="L4" s="25"/>
      <c r="M4" s="27"/>
      <c r="N4" s="28"/>
      <c r="O4" s="29"/>
      <c r="P4" s="30"/>
      <c r="Q4" s="56"/>
    </row>
    <row r="5" spans="1:17" ht="23.25" customHeight="1" thickBot="1">
      <c r="A5" s="31" t="s">
        <v>19</v>
      </c>
      <c r="B5" s="32">
        <f aca="true" t="shared" si="0" ref="B5:H5">SUM(B2)+B3</f>
        <v>5433</v>
      </c>
      <c r="C5" s="32">
        <f t="shared" si="0"/>
        <v>5193</v>
      </c>
      <c r="D5" s="32">
        <f t="shared" si="0"/>
        <v>5715</v>
      </c>
      <c r="E5" s="32">
        <f t="shared" si="0"/>
        <v>6079</v>
      </c>
      <c r="F5" s="33">
        <f t="shared" si="0"/>
        <v>6329</v>
      </c>
      <c r="G5" s="32">
        <f t="shared" si="0"/>
        <v>5899</v>
      </c>
      <c r="H5" s="32">
        <f t="shared" si="0"/>
        <v>5543</v>
      </c>
      <c r="I5" s="32">
        <v>5049</v>
      </c>
      <c r="J5" s="32">
        <f>SUM(J2)+J3</f>
        <v>5899</v>
      </c>
      <c r="K5" s="32">
        <v>5244</v>
      </c>
      <c r="L5" s="34">
        <f>SUM(L2)+L3</f>
        <v>4815</v>
      </c>
      <c r="M5" s="35">
        <f>SUM(M2)+M3</f>
        <v>5856</v>
      </c>
      <c r="N5" s="36">
        <f>SUM(N2)+N3</f>
        <v>5617.8</v>
      </c>
      <c r="O5" s="37">
        <f>SUM(O2)+O3</f>
        <v>6329</v>
      </c>
      <c r="P5" s="37">
        <f>SUM(P2)+P3</f>
        <v>4815</v>
      </c>
      <c r="Q5" s="38">
        <f>SUM(O5-P5)/P5</f>
        <v>0.31443406022845277</v>
      </c>
    </row>
    <row r="6" spans="1:17" ht="19.5" customHeight="1" thickBo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1"/>
      <c r="N6" s="42"/>
      <c r="O6" s="43"/>
      <c r="P6" s="44"/>
      <c r="Q6" s="45"/>
    </row>
    <row r="7" spans="1:17" ht="28.5" customHeight="1">
      <c r="A7" s="8" t="s">
        <v>20</v>
      </c>
      <c r="B7" s="9">
        <v>571</v>
      </c>
      <c r="C7" s="11">
        <v>0</v>
      </c>
      <c r="D7" s="9">
        <v>736</v>
      </c>
      <c r="E7" s="9">
        <v>1000</v>
      </c>
      <c r="F7" s="9">
        <v>1010</v>
      </c>
      <c r="G7" s="10">
        <v>1067</v>
      </c>
      <c r="H7" s="9">
        <v>689</v>
      </c>
      <c r="I7" s="9">
        <v>579</v>
      </c>
      <c r="J7" s="10">
        <v>1067</v>
      </c>
      <c r="K7" s="11">
        <v>0</v>
      </c>
      <c r="L7" s="11">
        <v>0</v>
      </c>
      <c r="M7" s="12">
        <v>998</v>
      </c>
      <c r="N7" s="21">
        <f>AVERAGE(B7:M7)</f>
        <v>643.0833333333334</v>
      </c>
      <c r="O7" s="22">
        <f>MAX(B7:M7)</f>
        <v>1067</v>
      </c>
      <c r="P7" s="46">
        <f>MIN(B7:M7)</f>
        <v>0</v>
      </c>
      <c r="Q7" s="47"/>
    </row>
    <row r="8" spans="1:17" ht="28.5" customHeight="1" thickBot="1">
      <c r="A8" s="8" t="s">
        <v>21</v>
      </c>
      <c r="B8" s="9">
        <v>2267</v>
      </c>
      <c r="C8" s="9">
        <v>2151</v>
      </c>
      <c r="D8" s="9">
        <v>2397</v>
      </c>
      <c r="E8" s="10">
        <v>2700</v>
      </c>
      <c r="F8" s="9">
        <v>2538</v>
      </c>
      <c r="G8" s="9">
        <v>2540</v>
      </c>
      <c r="H8" s="9">
        <v>2535</v>
      </c>
      <c r="I8" s="9">
        <v>2587</v>
      </c>
      <c r="J8" s="9">
        <v>2540</v>
      </c>
      <c r="K8" s="9">
        <v>2116</v>
      </c>
      <c r="L8" s="11">
        <v>2115</v>
      </c>
      <c r="M8" s="12">
        <v>2540</v>
      </c>
      <c r="N8" s="21">
        <f>AVERAGE(B8:M8)</f>
        <v>2418.8333333333335</v>
      </c>
      <c r="O8" s="22">
        <f>MAX(B8:M8)</f>
        <v>2700</v>
      </c>
      <c r="P8" s="22">
        <f>MIN(B8:M8)</f>
        <v>2115</v>
      </c>
      <c r="Q8" s="23">
        <f>SUM(O8-P8)/P8</f>
        <v>0.2765957446808511</v>
      </c>
    </row>
    <row r="9" spans="1:17" ht="21.75" customHeight="1" thickBot="1">
      <c r="A9" s="31" t="s">
        <v>22</v>
      </c>
      <c r="B9" s="48">
        <f aca="true" t="shared" si="1" ref="B9:M9">SUM(B7)+B8</f>
        <v>2838</v>
      </c>
      <c r="C9" s="48">
        <f t="shared" si="1"/>
        <v>2151</v>
      </c>
      <c r="D9" s="48">
        <f t="shared" si="1"/>
        <v>3133</v>
      </c>
      <c r="E9" s="49">
        <f t="shared" si="1"/>
        <v>3700</v>
      </c>
      <c r="F9" s="48">
        <f t="shared" si="1"/>
        <v>3548</v>
      </c>
      <c r="G9" s="48">
        <f t="shared" si="1"/>
        <v>3607</v>
      </c>
      <c r="H9" s="48">
        <f t="shared" si="1"/>
        <v>3224</v>
      </c>
      <c r="I9" s="48">
        <f t="shared" si="1"/>
        <v>3166</v>
      </c>
      <c r="J9" s="48">
        <f t="shared" si="1"/>
        <v>3607</v>
      </c>
      <c r="K9" s="48">
        <f t="shared" si="1"/>
        <v>2116</v>
      </c>
      <c r="L9" s="50">
        <f t="shared" si="1"/>
        <v>2115</v>
      </c>
      <c r="M9" s="51">
        <f t="shared" si="1"/>
        <v>3538</v>
      </c>
      <c r="N9" s="36">
        <f>AVERAGE(B9:M9)</f>
        <v>3061.9166666666665</v>
      </c>
      <c r="O9" s="37">
        <f>MAX(B9:M9)</f>
        <v>3700</v>
      </c>
      <c r="P9" s="37">
        <f>MIN(B9:M9)</f>
        <v>2115</v>
      </c>
      <c r="Q9" s="52">
        <f>SUM(O9-P9)/P9</f>
        <v>0.7494089834515366</v>
      </c>
    </row>
    <row r="10" ht="12.75">
      <c r="J10" s="53"/>
    </row>
    <row r="11" spans="1:4" ht="30.75" customHeight="1">
      <c r="A11" s="59" t="s">
        <v>23</v>
      </c>
      <c r="B11" s="60"/>
      <c r="C11" s="60"/>
      <c r="D11" s="60"/>
    </row>
    <row r="12" spans="1:4" ht="15" customHeight="1">
      <c r="A12" s="55" t="s">
        <v>27</v>
      </c>
      <c r="B12" s="54"/>
      <c r="C12" s="54"/>
      <c r="D12" s="54"/>
    </row>
  </sheetData>
  <mergeCells count="1">
    <mergeCell ref="A11:D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Margrét Lind Ólafsdóttir</cp:lastModifiedBy>
  <dcterms:created xsi:type="dcterms:W3CDTF">2005-04-22T14:53:24Z</dcterms:created>
  <dcterms:modified xsi:type="dcterms:W3CDTF">2005-04-22T16:51:22Z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-1625354835</vt:i4>
  </property>
  <property fmtid="{D5CDD505-2E9C-101B-9397-08002B2CF9AE}" pid="3" name="_EmailSubject">
    <vt:lpwstr>Lyfjakönnun</vt:lpwstr>
  </property>
  <property fmtid="{D5CDD505-2E9C-101B-9397-08002B2CF9AE}" pid="4" name="_AuthorEmail">
    <vt:lpwstr>henny@asi.is</vt:lpwstr>
  </property>
  <property fmtid="{D5CDD505-2E9C-101B-9397-08002B2CF9AE}" pid="5" name="_AuthorEmailDisplayName">
    <vt:lpwstr>Henný Hinz</vt:lpwstr>
  </property>
  <property fmtid="{D5CDD505-2E9C-101B-9397-08002B2CF9AE}" pid="6" name="_ReviewingToolsShownOnce">
    <vt:lpwstr/>
  </property>
</Properties>
</file>