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<sst xmlns="http://schemas.openxmlformats.org/spreadsheetml/2006/main" count="355" uniqueCount="66">
  <si>
    <r>
      <t>Fiskisaga</t>
    </r>
    <r>
      <rPr>
        <sz val="11"/>
        <rFont val="Garamond"/>
        <family val="1"/>
      </rPr>
      <t xml:space="preserve">                    Hrigbraut 119 a</t>
    </r>
  </si>
  <si>
    <r>
      <t>Fiskbúðin Árbjörg</t>
    </r>
    <r>
      <rPr>
        <sz val="11"/>
        <rFont val="Garamond"/>
        <family val="1"/>
      </rPr>
      <t xml:space="preserve"> Hrigbraut 119 a</t>
    </r>
  </si>
  <si>
    <r>
      <t xml:space="preserve">Nóatún </t>
    </r>
    <r>
      <rPr>
        <sz val="11"/>
        <rFont val="Garamond"/>
        <family val="1"/>
      </rPr>
      <t xml:space="preserve">                Hringbraut 119a</t>
    </r>
  </si>
  <si>
    <r>
      <t xml:space="preserve">Fiskisaga                 </t>
    </r>
    <r>
      <rPr>
        <sz val="11"/>
        <rFont val="Garamond"/>
        <family val="1"/>
      </rPr>
      <t xml:space="preserve"> Nesvegi 100</t>
    </r>
  </si>
  <si>
    <r>
      <t>Fiskbúðin Vegamót</t>
    </r>
    <r>
      <rPr>
        <sz val="11"/>
        <rFont val="Garamond"/>
        <family val="1"/>
      </rPr>
      <t xml:space="preserve"> Nesvegi 100</t>
    </r>
  </si>
  <si>
    <r>
      <t xml:space="preserve">Fiskbúðin          </t>
    </r>
    <r>
      <rPr>
        <sz val="11"/>
        <rFont val="Garamond"/>
        <family val="1"/>
      </rPr>
      <t xml:space="preserve"> Freyjugötu 1</t>
    </r>
  </si>
  <si>
    <r>
      <t>Fiskisaga</t>
    </r>
    <r>
      <rPr>
        <sz val="11"/>
        <rFont val="Garamond"/>
        <family val="1"/>
      </rPr>
      <t xml:space="preserve">                           Skipholti 70</t>
    </r>
  </si>
  <si>
    <r>
      <t>Fiskbúðin Hafrún</t>
    </r>
    <r>
      <rPr>
        <sz val="11"/>
        <rFont val="Garamond"/>
        <family val="1"/>
      </rPr>
      <t xml:space="preserve"> Skipholti 70</t>
    </r>
  </si>
  <si>
    <r>
      <t xml:space="preserve">Fiskisaga              </t>
    </r>
    <r>
      <rPr>
        <sz val="11"/>
        <rFont val="Garamond"/>
        <family val="1"/>
      </rPr>
      <t xml:space="preserve"> Sundlaugavegi 12</t>
    </r>
  </si>
  <si>
    <r>
      <t>Fiskbúðin</t>
    </r>
    <r>
      <rPr>
        <sz val="11"/>
        <rFont val="Garamond"/>
        <family val="1"/>
      </rPr>
      <t xml:space="preserve"> Sundlaugavegi 12</t>
    </r>
  </si>
  <si>
    <r>
      <t>Fiskisaga</t>
    </r>
    <r>
      <rPr>
        <sz val="11"/>
        <rFont val="Garamond"/>
        <family val="1"/>
      </rPr>
      <t xml:space="preserve">                    Háaleitisbraut 58-60</t>
    </r>
  </si>
  <si>
    <r>
      <t>Sjávargallerý</t>
    </r>
    <r>
      <rPr>
        <sz val="11"/>
        <rFont val="Garamond"/>
        <family val="1"/>
      </rPr>
      <t xml:space="preserve"> Háaleitisbraut 58-60</t>
    </r>
  </si>
  <si>
    <r>
      <t>Hagkaup</t>
    </r>
    <r>
      <rPr>
        <sz val="11"/>
        <rFont val="Garamond"/>
        <family val="1"/>
      </rPr>
      <t xml:space="preserve">                 Skeifunni </t>
    </r>
  </si>
  <si>
    <r>
      <t>Fiskbúðin Hafberg</t>
    </r>
    <r>
      <rPr>
        <sz val="11"/>
        <rFont val="Garamond"/>
        <family val="1"/>
      </rPr>
      <t xml:space="preserve"> Gnoðavogi 44</t>
    </r>
  </si>
  <si>
    <r>
      <t>Fiskbúðin</t>
    </r>
    <r>
      <rPr>
        <sz val="11"/>
        <rFont val="Garamond"/>
        <family val="1"/>
      </rPr>
      <t xml:space="preserve">           Arnarbakka 4-6</t>
    </r>
  </si>
  <si>
    <r>
      <t xml:space="preserve">Fiskisaga        </t>
    </r>
    <r>
      <rPr>
        <sz val="11"/>
        <rFont val="Garamond"/>
        <family val="1"/>
      </rPr>
      <t xml:space="preserve"> Höfðabakka </t>
    </r>
  </si>
  <si>
    <r>
      <t>Fiskbúðin Vör</t>
    </r>
    <r>
      <rPr>
        <sz val="11"/>
        <rFont val="Garamond"/>
        <family val="1"/>
      </rPr>
      <t xml:space="preserve"> Höfðabakka </t>
    </r>
  </si>
  <si>
    <r>
      <t xml:space="preserve">Gallerý Fiskur         </t>
    </r>
    <r>
      <rPr>
        <sz val="11"/>
        <rFont val="Garamond"/>
        <family val="1"/>
      </rPr>
      <t xml:space="preserve"> Nethyl 2</t>
    </r>
  </si>
  <si>
    <r>
      <t>Fiskbúðin</t>
    </r>
    <r>
      <rPr>
        <sz val="11"/>
        <rFont val="Garamond"/>
        <family val="1"/>
      </rPr>
      <t xml:space="preserve">                Hófgerði 30 Kópav.</t>
    </r>
  </si>
  <si>
    <r>
      <t>Fiskbúðin Okkar</t>
    </r>
    <r>
      <rPr>
        <sz val="11"/>
        <rFont val="Garamond"/>
        <family val="1"/>
      </rPr>
      <t xml:space="preserve"> Smiðjuvegi 8 Kópav.</t>
    </r>
  </si>
  <si>
    <r>
      <t>Fiskbúðin</t>
    </r>
    <r>
      <rPr>
        <sz val="11"/>
        <rFont val="Garamond"/>
        <family val="1"/>
      </rPr>
      <t xml:space="preserve">           Lækjargötu 34b</t>
    </r>
  </si>
  <si>
    <r>
      <t>Fiskbúðin</t>
    </r>
    <r>
      <rPr>
        <sz val="11"/>
        <rFont val="Garamond"/>
        <family val="1"/>
      </rPr>
      <t xml:space="preserve">           Trönuhrauni 41</t>
    </r>
  </si>
  <si>
    <r>
      <t xml:space="preserve">Samkaup Úrval         </t>
    </r>
    <r>
      <rPr>
        <sz val="11"/>
        <rFont val="Garamond"/>
        <family val="1"/>
      </rPr>
      <t xml:space="preserve"> Miðvangi 41</t>
    </r>
  </si>
  <si>
    <r>
      <t>Fjarðarkaup</t>
    </r>
    <r>
      <rPr>
        <sz val="11"/>
        <rFont val="Garamond"/>
        <family val="1"/>
      </rPr>
      <t xml:space="preserve">             Hólshrauni 1b</t>
    </r>
  </si>
  <si>
    <t>Meðalverð í sept 2006</t>
  </si>
  <si>
    <t>Meðalverð í jan 2006</t>
  </si>
  <si>
    <t>Breyting</t>
  </si>
  <si>
    <t>Öll verð eru kílóverð</t>
  </si>
  <si>
    <t>20. sept</t>
  </si>
  <si>
    <t xml:space="preserve">Stórlúða í sneiðum </t>
  </si>
  <si>
    <t>e</t>
  </si>
  <si>
    <t xml:space="preserve">Smá lúða flök </t>
  </si>
  <si>
    <t>Ýsa heil hausuð og slægð</t>
  </si>
  <si>
    <t>Ýsuflök m/roði og beini</t>
  </si>
  <si>
    <t>Ýsuflök roðflett og beinlaus</t>
  </si>
  <si>
    <t>Ýsuflök nætursöltuð</t>
  </si>
  <si>
    <t>Ýsuflök reykt</t>
  </si>
  <si>
    <t>Karfaflök ný m/roði</t>
  </si>
  <si>
    <t>Saltfiskflök, útvötnuð</t>
  </si>
  <si>
    <t>Saltfiskur útvatnaður í bitum</t>
  </si>
  <si>
    <t>Kinnar nýjar</t>
  </si>
  <si>
    <r>
      <t xml:space="preserve">e </t>
    </r>
    <r>
      <rPr>
        <vertAlign val="superscript"/>
        <sz val="11"/>
        <rFont val="Garamond"/>
        <family val="1"/>
      </rPr>
      <t>1</t>
    </r>
  </si>
  <si>
    <t>Kinnar saltaðar</t>
  </si>
  <si>
    <t>Gellur nýjar</t>
  </si>
  <si>
    <t>Gellur saltaðar</t>
  </si>
  <si>
    <t>Steinbítur flök með roði</t>
  </si>
  <si>
    <t>Rauðspretta heil, hausuð</t>
  </si>
  <si>
    <t>Rauðsprettuflök</t>
  </si>
  <si>
    <t>Lax í heilu, slægður</t>
  </si>
  <si>
    <t>Laxaflök m/roði</t>
  </si>
  <si>
    <t xml:space="preserve">Lax í sneiðum </t>
  </si>
  <si>
    <t>Bleikjuflök m/roði</t>
  </si>
  <si>
    <t>Skata kæst</t>
  </si>
  <si>
    <t>Skata söltuð</t>
  </si>
  <si>
    <t>Skata kæst og söltuð</t>
  </si>
  <si>
    <t>Tindabikkja</t>
  </si>
  <si>
    <r>
      <t xml:space="preserve">Sigin fiskur roðflettur </t>
    </r>
    <r>
      <rPr>
        <sz val="10"/>
        <rFont val="Garamond"/>
        <family val="1"/>
      </rPr>
      <t>(þorskur/ýsa)</t>
    </r>
  </si>
  <si>
    <t xml:space="preserve">Breyting á meðalverði </t>
  </si>
  <si>
    <t>Hæsta verð í sept 2006</t>
  </si>
  <si>
    <r>
      <t>Fiskbúðin Hafberg</t>
    </r>
    <r>
      <rPr>
        <sz val="11"/>
        <rFont val="Garamond"/>
        <family val="1"/>
      </rPr>
      <t xml:space="preserve">                                      Gnoðavogi 44</t>
    </r>
  </si>
  <si>
    <t>Læsta verð í sept 2006</t>
  </si>
  <si>
    <t>Hæsta verð í jan 2006</t>
  </si>
  <si>
    <t>Lægsta verð í jan 2006</t>
  </si>
  <si>
    <t>Munur á hæsta og lægsta verð í sept 2006</t>
  </si>
  <si>
    <t>Munur á hæsta og lægsta verði í jan 2006</t>
  </si>
  <si>
    <t>Verðkannanir ASÍ á fiski 10. janúar og 20. september 2006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</si>
</sst>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10">
    <font>
      <sz val="10"/>
      <name val="Arial"/>
      <family val="0"/>
    </font>
    <font>
      <b/>
      <sz val="1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sz val="12"/>
      <name val="Garamond"/>
      <family val="1"/>
    </font>
    <font>
      <vertAlign val="superscript"/>
      <sz val="11"/>
      <name val="Garamond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textRotation="90" wrapText="1"/>
    </xf>
    <xf numFmtId="0" fontId="2" fillId="0" borderId="3" xfId="0" applyFont="1" applyFill="1" applyBorder="1" applyAlignment="1">
      <alignment textRotation="90" wrapText="1"/>
    </xf>
    <xf numFmtId="0" fontId="2" fillId="0" borderId="4" xfId="0" applyFont="1" applyFill="1" applyBorder="1" applyAlignment="1">
      <alignment textRotation="90" wrapText="1"/>
    </xf>
    <xf numFmtId="0" fontId="2" fillId="0" borderId="3" xfId="0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center" wrapText="1"/>
    </xf>
    <xf numFmtId="16" fontId="5" fillId="0" borderId="7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/>
    </xf>
    <xf numFmtId="3" fontId="3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wrapText="1"/>
    </xf>
    <xf numFmtId="164" fontId="3" fillId="2" borderId="11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textRotation="90" wrapText="1"/>
    </xf>
    <xf numFmtId="164" fontId="2" fillId="2" borderId="4" xfId="0" applyNumberFormat="1" applyFont="1" applyFill="1" applyBorder="1" applyAlignment="1">
      <alignment horizontal="center" textRotation="90" wrapText="1"/>
    </xf>
    <xf numFmtId="0" fontId="2" fillId="4" borderId="2" xfId="0" applyFont="1" applyFill="1" applyBorder="1" applyAlignment="1">
      <alignment horizontal="center" textRotation="90" wrapText="1"/>
    </xf>
    <xf numFmtId="164" fontId="3" fillId="2" borderId="20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textRotation="90" wrapText="1"/>
    </xf>
    <xf numFmtId="164" fontId="3" fillId="2" borderId="22" xfId="0" applyNumberFormat="1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 wrapText="1"/>
    </xf>
    <xf numFmtId="16" fontId="5" fillId="0" borderId="3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 wrapText="1"/>
    </xf>
    <xf numFmtId="3" fontId="3" fillId="4" borderId="24" xfId="0" applyNumberFormat="1" applyFont="1" applyFill="1" applyBorder="1" applyAlignment="1">
      <alignment horizontal="center"/>
    </xf>
    <xf numFmtId="3" fontId="3" fillId="4" borderId="15" xfId="0" applyNumberFormat="1" applyFont="1" applyFill="1" applyBorder="1" applyAlignment="1">
      <alignment horizontal="center"/>
    </xf>
    <xf numFmtId="3" fontId="3" fillId="4" borderId="18" xfId="0" applyNumberFormat="1" applyFont="1" applyFill="1" applyBorder="1" applyAlignment="1">
      <alignment horizontal="center"/>
    </xf>
    <xf numFmtId="3" fontId="3" fillId="5" borderId="24" xfId="0" applyNumberFormat="1" applyFont="1" applyFill="1" applyBorder="1" applyAlignment="1">
      <alignment horizontal="center"/>
    </xf>
    <xf numFmtId="49" fontId="5" fillId="5" borderId="2" xfId="0" applyNumberFormat="1" applyFont="1" applyFill="1" applyBorder="1" applyAlignment="1">
      <alignment horizontal="center" wrapText="1"/>
    </xf>
    <xf numFmtId="3" fontId="3" fillId="5" borderId="15" xfId="0" applyNumberFormat="1" applyFont="1" applyFill="1" applyBorder="1" applyAlignment="1">
      <alignment horizontal="center"/>
    </xf>
    <xf numFmtId="3" fontId="3" fillId="5" borderId="18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 textRotation="90" wrapText="1"/>
    </xf>
    <xf numFmtId="0" fontId="6" fillId="2" borderId="2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textRotation="90" wrapText="1"/>
    </xf>
    <xf numFmtId="16" fontId="5" fillId="0" borderId="21" xfId="0" applyNumberFormat="1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textRotation="90" wrapText="1"/>
    </xf>
    <xf numFmtId="49" fontId="5" fillId="6" borderId="6" xfId="0" applyNumberFormat="1" applyFont="1" applyFill="1" applyBorder="1" applyAlignment="1">
      <alignment horizontal="center" wrapText="1"/>
    </xf>
    <xf numFmtId="164" fontId="3" fillId="6" borderId="9" xfId="0" applyNumberFormat="1" applyFont="1" applyFill="1" applyBorder="1" applyAlignment="1">
      <alignment horizontal="center"/>
    </xf>
    <xf numFmtId="164" fontId="3" fillId="6" borderId="15" xfId="0" applyNumberFormat="1" applyFont="1" applyFill="1" applyBorder="1" applyAlignment="1">
      <alignment horizontal="center"/>
    </xf>
    <xf numFmtId="164" fontId="3" fillId="6" borderId="1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8"/>
  <sheetViews>
    <sheetView tabSelected="1" workbookViewId="0" topLeftCell="A1">
      <selection activeCell="G5" sqref="G5"/>
    </sheetView>
  </sheetViews>
  <sheetFormatPr defaultColWidth="9.140625" defaultRowHeight="12.75"/>
  <cols>
    <col min="1" max="1" width="31.28125" style="0" customWidth="1"/>
    <col min="2" max="66" width="7.140625" style="0" customWidth="1"/>
  </cols>
  <sheetData>
    <row r="1" spans="1:66" ht="111.75" customHeight="1" thickBot="1">
      <c r="A1" s="1" t="s">
        <v>65</v>
      </c>
      <c r="B1" s="2" t="s">
        <v>0</v>
      </c>
      <c r="C1" s="3" t="s">
        <v>1</v>
      </c>
      <c r="D1" s="4"/>
      <c r="E1" s="2" t="s">
        <v>2</v>
      </c>
      <c r="F1" s="3" t="s">
        <v>2</v>
      </c>
      <c r="G1" s="4"/>
      <c r="H1" s="2" t="s">
        <v>3</v>
      </c>
      <c r="I1" s="3" t="s">
        <v>4</v>
      </c>
      <c r="J1" s="4"/>
      <c r="K1" s="2" t="s">
        <v>5</v>
      </c>
      <c r="L1" s="3" t="s">
        <v>5</v>
      </c>
      <c r="M1" s="4"/>
      <c r="N1" s="2" t="s">
        <v>6</v>
      </c>
      <c r="O1" s="3" t="s">
        <v>7</v>
      </c>
      <c r="P1" s="4"/>
      <c r="Q1" s="2" t="s">
        <v>8</v>
      </c>
      <c r="R1" s="3" t="s">
        <v>9</v>
      </c>
      <c r="S1" s="4"/>
      <c r="T1" s="2" t="s">
        <v>10</v>
      </c>
      <c r="U1" s="3" t="s">
        <v>11</v>
      </c>
      <c r="V1" s="4"/>
      <c r="W1" s="2" t="s">
        <v>12</v>
      </c>
      <c r="X1" s="3" t="s">
        <v>12</v>
      </c>
      <c r="Y1" s="4"/>
      <c r="Z1" s="2" t="s">
        <v>59</v>
      </c>
      <c r="AA1" s="3" t="s">
        <v>13</v>
      </c>
      <c r="AB1" s="4"/>
      <c r="AC1" s="2" t="s">
        <v>14</v>
      </c>
      <c r="AD1" s="3" t="s">
        <v>14</v>
      </c>
      <c r="AE1" s="4"/>
      <c r="AF1" s="2" t="s">
        <v>15</v>
      </c>
      <c r="AG1" s="3" t="s">
        <v>16</v>
      </c>
      <c r="AH1" s="4"/>
      <c r="AI1" s="2" t="s">
        <v>17</v>
      </c>
      <c r="AJ1" s="3" t="s">
        <v>17</v>
      </c>
      <c r="AK1" s="4"/>
      <c r="AL1" s="2" t="s">
        <v>18</v>
      </c>
      <c r="AM1" s="3" t="s">
        <v>18</v>
      </c>
      <c r="AN1" s="4"/>
      <c r="AO1" s="2" t="s">
        <v>19</v>
      </c>
      <c r="AP1" s="3" t="s">
        <v>19</v>
      </c>
      <c r="AQ1" s="4"/>
      <c r="AR1" s="2" t="s">
        <v>20</v>
      </c>
      <c r="AS1" s="3" t="s">
        <v>20</v>
      </c>
      <c r="AT1" s="4"/>
      <c r="AU1" s="2" t="s">
        <v>21</v>
      </c>
      <c r="AV1" s="3" t="s">
        <v>21</v>
      </c>
      <c r="AW1" s="4"/>
      <c r="AX1" s="2" t="s">
        <v>22</v>
      </c>
      <c r="AY1" s="3" t="s">
        <v>22</v>
      </c>
      <c r="AZ1" s="4"/>
      <c r="BA1" s="2" t="s">
        <v>23</v>
      </c>
      <c r="BB1" s="3" t="s">
        <v>23</v>
      </c>
      <c r="BC1" s="4"/>
      <c r="BD1" s="25" t="s">
        <v>24</v>
      </c>
      <c r="BE1" s="5" t="s">
        <v>25</v>
      </c>
      <c r="BF1" s="26" t="s">
        <v>57</v>
      </c>
      <c r="BG1" s="27" t="s">
        <v>58</v>
      </c>
      <c r="BH1" s="5" t="s">
        <v>61</v>
      </c>
      <c r="BI1" s="26" t="s">
        <v>57</v>
      </c>
      <c r="BJ1" s="29" t="s">
        <v>60</v>
      </c>
      <c r="BK1" s="5" t="s">
        <v>62</v>
      </c>
      <c r="BL1" s="48" t="s">
        <v>57</v>
      </c>
      <c r="BM1" s="52" t="s">
        <v>63</v>
      </c>
      <c r="BN1" s="50" t="s">
        <v>64</v>
      </c>
    </row>
    <row r="2" spans="1:66" ht="17.25" customHeight="1" thickBot="1">
      <c r="A2" s="6" t="s">
        <v>27</v>
      </c>
      <c r="B2" s="7" t="s">
        <v>28</v>
      </c>
      <c r="C2" s="8">
        <v>38727</v>
      </c>
      <c r="D2" s="22" t="s">
        <v>26</v>
      </c>
      <c r="E2" s="7" t="s">
        <v>28</v>
      </c>
      <c r="F2" s="8">
        <v>38727</v>
      </c>
      <c r="G2" s="22" t="s">
        <v>26</v>
      </c>
      <c r="H2" s="7" t="s">
        <v>28</v>
      </c>
      <c r="I2" s="8">
        <v>38727</v>
      </c>
      <c r="J2" s="22" t="s">
        <v>26</v>
      </c>
      <c r="K2" s="7" t="s">
        <v>28</v>
      </c>
      <c r="L2" s="8">
        <v>38727</v>
      </c>
      <c r="M2" s="22" t="s">
        <v>26</v>
      </c>
      <c r="N2" s="7" t="s">
        <v>28</v>
      </c>
      <c r="O2" s="8">
        <v>38727</v>
      </c>
      <c r="P2" s="22" t="s">
        <v>26</v>
      </c>
      <c r="Q2" s="7" t="s">
        <v>28</v>
      </c>
      <c r="R2" s="8">
        <v>38727</v>
      </c>
      <c r="S2" s="22" t="s">
        <v>26</v>
      </c>
      <c r="T2" s="7" t="s">
        <v>28</v>
      </c>
      <c r="U2" s="8">
        <v>38727</v>
      </c>
      <c r="V2" s="22" t="s">
        <v>26</v>
      </c>
      <c r="W2" s="7" t="s">
        <v>28</v>
      </c>
      <c r="X2" s="8">
        <v>38727</v>
      </c>
      <c r="Y2" s="22" t="s">
        <v>26</v>
      </c>
      <c r="Z2" s="7" t="s">
        <v>28</v>
      </c>
      <c r="AA2" s="8">
        <v>38727</v>
      </c>
      <c r="AB2" s="22" t="s">
        <v>26</v>
      </c>
      <c r="AC2" s="7" t="s">
        <v>28</v>
      </c>
      <c r="AD2" s="8">
        <v>38727</v>
      </c>
      <c r="AE2" s="22" t="s">
        <v>26</v>
      </c>
      <c r="AF2" s="7" t="s">
        <v>28</v>
      </c>
      <c r="AG2" s="8">
        <v>38727</v>
      </c>
      <c r="AH2" s="22" t="s">
        <v>26</v>
      </c>
      <c r="AI2" s="7" t="s">
        <v>28</v>
      </c>
      <c r="AJ2" s="8">
        <v>38727</v>
      </c>
      <c r="AK2" s="22" t="s">
        <v>26</v>
      </c>
      <c r="AL2" s="7" t="s">
        <v>28</v>
      </c>
      <c r="AM2" s="8">
        <v>38727</v>
      </c>
      <c r="AN2" s="22" t="s">
        <v>26</v>
      </c>
      <c r="AO2" s="7" t="s">
        <v>28</v>
      </c>
      <c r="AP2" s="8">
        <v>38727</v>
      </c>
      <c r="AQ2" s="22" t="s">
        <v>26</v>
      </c>
      <c r="AR2" s="7" t="s">
        <v>28</v>
      </c>
      <c r="AS2" s="8">
        <v>38727</v>
      </c>
      <c r="AT2" s="22" t="s">
        <v>26</v>
      </c>
      <c r="AU2" s="7" t="s">
        <v>28</v>
      </c>
      <c r="AV2" s="8">
        <v>38727</v>
      </c>
      <c r="AW2" s="22" t="s">
        <v>26</v>
      </c>
      <c r="AX2" s="7" t="s">
        <v>28</v>
      </c>
      <c r="AY2" s="8">
        <v>38727</v>
      </c>
      <c r="AZ2" s="22" t="s">
        <v>26</v>
      </c>
      <c r="BA2" s="7" t="s">
        <v>28</v>
      </c>
      <c r="BB2" s="8">
        <v>38727</v>
      </c>
      <c r="BC2" s="22" t="s">
        <v>26</v>
      </c>
      <c r="BD2" s="32" t="s">
        <v>28</v>
      </c>
      <c r="BE2" s="33">
        <v>38727</v>
      </c>
      <c r="BF2" s="34" t="s">
        <v>26</v>
      </c>
      <c r="BG2" s="40" t="s">
        <v>28</v>
      </c>
      <c r="BH2" s="33">
        <v>38727</v>
      </c>
      <c r="BI2" s="34" t="s">
        <v>26</v>
      </c>
      <c r="BJ2" s="45" t="s">
        <v>28</v>
      </c>
      <c r="BK2" s="33">
        <v>38727</v>
      </c>
      <c r="BL2" s="49" t="s">
        <v>26</v>
      </c>
      <c r="BM2" s="53" t="s">
        <v>28</v>
      </c>
      <c r="BN2" s="51">
        <v>38727</v>
      </c>
    </row>
    <row r="3" spans="1:66" ht="15.75">
      <c r="A3" s="9" t="s">
        <v>29</v>
      </c>
      <c r="B3" s="10">
        <v>1990</v>
      </c>
      <c r="C3" s="11">
        <v>1390</v>
      </c>
      <c r="D3" s="23">
        <f>(B3-C3)/C3</f>
        <v>0.4316546762589928</v>
      </c>
      <c r="E3" s="10">
        <v>1598</v>
      </c>
      <c r="F3" s="11" t="s">
        <v>30</v>
      </c>
      <c r="G3" s="23"/>
      <c r="H3" s="10">
        <v>1990</v>
      </c>
      <c r="I3" s="11">
        <v>1695</v>
      </c>
      <c r="J3" s="23">
        <f>(H3-I3)/I3</f>
        <v>0.17404129793510326</v>
      </c>
      <c r="K3" s="10">
        <v>1690</v>
      </c>
      <c r="L3" s="11">
        <v>1490</v>
      </c>
      <c r="M3" s="23">
        <f>(K3-L3)/L3</f>
        <v>0.1342281879194631</v>
      </c>
      <c r="N3" s="10">
        <v>1890</v>
      </c>
      <c r="O3" s="11">
        <v>1390</v>
      </c>
      <c r="P3" s="23">
        <f aca="true" t="shared" si="0" ref="P3:P9">(N3-O3)/O3</f>
        <v>0.3597122302158273</v>
      </c>
      <c r="Q3" s="10">
        <v>1890</v>
      </c>
      <c r="R3" s="11">
        <v>1490</v>
      </c>
      <c r="S3" s="23">
        <f>(Q3-R3)/R3</f>
        <v>0.2684563758389262</v>
      </c>
      <c r="T3" s="10">
        <v>1890</v>
      </c>
      <c r="U3" s="11">
        <v>1490</v>
      </c>
      <c r="V3" s="23">
        <f>(T3-U3)/U3</f>
        <v>0.2684563758389262</v>
      </c>
      <c r="W3" s="10">
        <v>1670</v>
      </c>
      <c r="X3" s="11">
        <v>1590</v>
      </c>
      <c r="Y3" s="23">
        <f>(W3-X3)/X3</f>
        <v>0.050314465408805034</v>
      </c>
      <c r="Z3" s="10">
        <v>1690</v>
      </c>
      <c r="AA3" s="11">
        <v>1990</v>
      </c>
      <c r="AB3" s="23">
        <f aca="true" t="shared" si="1" ref="AB3:AB28">(Z3-AA3)/AA3</f>
        <v>-0.1507537688442211</v>
      </c>
      <c r="AC3" s="10">
        <v>1500</v>
      </c>
      <c r="AD3" s="11">
        <v>1690</v>
      </c>
      <c r="AE3" s="23">
        <f>(AC3-AD3)/AD3</f>
        <v>-0.11242603550295859</v>
      </c>
      <c r="AF3" s="10">
        <v>1890</v>
      </c>
      <c r="AG3" s="11">
        <v>1690</v>
      </c>
      <c r="AH3" s="23">
        <f>(AF3-AG3)/AG3</f>
        <v>0.11834319526627218</v>
      </c>
      <c r="AI3" s="10">
        <v>1798</v>
      </c>
      <c r="AJ3" s="11">
        <v>1698</v>
      </c>
      <c r="AK3" s="23">
        <f aca="true" t="shared" si="2" ref="AK3:AK9">(AI3-AJ3)/AJ3</f>
        <v>0.05889281507656066</v>
      </c>
      <c r="AL3" s="10">
        <v>1690</v>
      </c>
      <c r="AM3" s="11">
        <v>1480</v>
      </c>
      <c r="AN3" s="23">
        <f>(AL3-AM3)/AM3</f>
        <v>0.14189189189189189</v>
      </c>
      <c r="AO3" s="10" t="s">
        <v>30</v>
      </c>
      <c r="AP3" s="11">
        <v>1100</v>
      </c>
      <c r="AQ3" s="23"/>
      <c r="AR3" s="10">
        <v>1850</v>
      </c>
      <c r="AS3" s="11" t="s">
        <v>30</v>
      </c>
      <c r="AT3" s="23"/>
      <c r="AU3" s="10">
        <v>1365</v>
      </c>
      <c r="AV3" s="11" t="s">
        <v>30</v>
      </c>
      <c r="AW3" s="23"/>
      <c r="AX3" s="10">
        <v>1198</v>
      </c>
      <c r="AY3" s="11" t="s">
        <v>30</v>
      </c>
      <c r="AZ3" s="23"/>
      <c r="BA3" s="10">
        <v>1344</v>
      </c>
      <c r="BB3" s="11" t="s">
        <v>30</v>
      </c>
      <c r="BC3" s="30"/>
      <c r="BD3" s="35">
        <f>AVERAGE(B3,E3,H3,K3,N3,Q3,T3,W3,Z3,AC3,AF3,AI3,AL3,AO3,AR3,AU3,AX3,BA3)</f>
        <v>1701.9411764705883</v>
      </c>
      <c r="BE3" s="14">
        <f>AVERAGE(C3,F3,I3,L3,O3,R3,U3,X3,AA3,AD3,AG3,AJ3,AM3,AP3,AS3,AV3,AY3,BB3)</f>
        <v>1552.5384615384614</v>
      </c>
      <c r="BF3" s="38">
        <f>(BD3-BE3)/BE3</f>
        <v>0.09623124877954958</v>
      </c>
      <c r="BG3" s="41">
        <f>MAX(B3,E3,H3,K3,N3,Q3,T3,W3,Z3,AC3,AF3,AI3,AL3,AO3,AR3,AU3,AX3,BA3)</f>
        <v>1990</v>
      </c>
      <c r="BH3" s="14">
        <f>MAX(C3,F3,I3,L3,O3,R3,U3,X3,AA3,AD3,AG3,AJ3,AM3,AP3,AS3,AV3,AY3,BB3)</f>
        <v>1990</v>
      </c>
      <c r="BI3" s="38">
        <f>(BG3-BH3)/BH3</f>
        <v>0</v>
      </c>
      <c r="BJ3" s="44">
        <f>MIN(B3,E3,H3,K3,N3,Q3,T3,W3,Z3,AC3,AF3,AI3,AL3,AO3,AR3,AU3,AX3,BA3)</f>
        <v>1198</v>
      </c>
      <c r="BK3" s="14">
        <f>MIN(C3,F3,I3,L3,O3,R3,U3,X3,AA3,AD3,AG3,AJ3,AM3,AP3,AS3,AV3,AY3,BB3)</f>
        <v>1100</v>
      </c>
      <c r="BL3" s="38">
        <f>(BJ3-BK3)/BK3</f>
        <v>0.0890909090909091</v>
      </c>
      <c r="BM3" s="54">
        <f>(BG3-BJ3)/BJ3</f>
        <v>0.66110183639399</v>
      </c>
      <c r="BN3" s="12">
        <f>(BH3-BK3)/BK3</f>
        <v>0.8090909090909091</v>
      </c>
    </row>
    <row r="4" spans="1:66" ht="15.75">
      <c r="A4" s="15" t="s">
        <v>31</v>
      </c>
      <c r="B4" s="16">
        <v>1890</v>
      </c>
      <c r="C4" s="17">
        <v>1390</v>
      </c>
      <c r="D4" s="24">
        <f aca="true" t="shared" si="3" ref="D4:D27">(B4-C4)/C4</f>
        <v>0.3597122302158273</v>
      </c>
      <c r="E4" s="16">
        <v>1698</v>
      </c>
      <c r="F4" s="17" t="s">
        <v>30</v>
      </c>
      <c r="G4" s="24"/>
      <c r="H4" s="16">
        <v>1890</v>
      </c>
      <c r="I4" s="17">
        <v>1495</v>
      </c>
      <c r="J4" s="24">
        <f aca="true" t="shared" si="4" ref="J4:J27">(H4-I4)/I4</f>
        <v>0.26421404682274247</v>
      </c>
      <c r="K4" s="16">
        <v>1690</v>
      </c>
      <c r="L4" s="17">
        <v>1390</v>
      </c>
      <c r="M4" s="24">
        <f aca="true" t="shared" si="5" ref="M4:M27">(K4-L4)/L4</f>
        <v>0.2158273381294964</v>
      </c>
      <c r="N4" s="16">
        <v>1890</v>
      </c>
      <c r="O4" s="17">
        <v>1390</v>
      </c>
      <c r="P4" s="24">
        <f t="shared" si="0"/>
        <v>0.3597122302158273</v>
      </c>
      <c r="Q4" s="16">
        <v>1890</v>
      </c>
      <c r="R4" s="17">
        <v>1490</v>
      </c>
      <c r="S4" s="24">
        <f aca="true" t="shared" si="6" ref="S4:S27">(Q4-R4)/R4</f>
        <v>0.2684563758389262</v>
      </c>
      <c r="T4" s="16">
        <v>1890</v>
      </c>
      <c r="U4" s="17">
        <v>1390</v>
      </c>
      <c r="V4" s="24">
        <f aca="true" t="shared" si="7" ref="V4:V28">(T4-U4)/U4</f>
        <v>0.3597122302158273</v>
      </c>
      <c r="W4" s="16">
        <v>2490</v>
      </c>
      <c r="X4" s="17">
        <v>1789</v>
      </c>
      <c r="Y4" s="24">
        <f>(W4-X4)/X4</f>
        <v>0.3918390162101733</v>
      </c>
      <c r="Z4" s="16">
        <v>1880</v>
      </c>
      <c r="AA4" s="17">
        <v>1990</v>
      </c>
      <c r="AB4" s="24">
        <f t="shared" si="1"/>
        <v>-0.05527638190954774</v>
      </c>
      <c r="AC4" s="16">
        <v>1495</v>
      </c>
      <c r="AD4" s="17">
        <v>1490</v>
      </c>
      <c r="AE4" s="24">
        <f aca="true" t="shared" si="8" ref="AE4:AE22">(AC4-AD4)/AD4</f>
        <v>0.003355704697986577</v>
      </c>
      <c r="AF4" s="16">
        <v>1890</v>
      </c>
      <c r="AG4" s="17">
        <v>1690</v>
      </c>
      <c r="AH4" s="24">
        <f aca="true" t="shared" si="9" ref="AH4:AH23">(AF4-AG4)/AG4</f>
        <v>0.11834319526627218</v>
      </c>
      <c r="AI4" s="16">
        <v>1798</v>
      </c>
      <c r="AJ4" s="17">
        <v>1698</v>
      </c>
      <c r="AK4" s="24">
        <f t="shared" si="2"/>
        <v>0.05889281507656066</v>
      </c>
      <c r="AL4" s="16">
        <v>1780</v>
      </c>
      <c r="AM4" s="17">
        <v>1590</v>
      </c>
      <c r="AN4" s="24">
        <f aca="true" t="shared" si="10" ref="AN4:AN27">(AL4-AM4)/AM4</f>
        <v>0.11949685534591195</v>
      </c>
      <c r="AO4" s="16">
        <v>1275</v>
      </c>
      <c r="AP4" s="17">
        <v>1175</v>
      </c>
      <c r="AQ4" s="24">
        <f>(AO4-AP4)/AP4</f>
        <v>0.0851063829787234</v>
      </c>
      <c r="AR4" s="16">
        <v>2490</v>
      </c>
      <c r="AS4" s="17">
        <v>1395</v>
      </c>
      <c r="AT4" s="24">
        <f>(AR4-AS4)/AS4</f>
        <v>0.7849462365591398</v>
      </c>
      <c r="AU4" s="16">
        <v>2265</v>
      </c>
      <c r="AV4" s="17">
        <v>1850</v>
      </c>
      <c r="AW4" s="24">
        <f aca="true" t="shared" si="11" ref="AW4:AW28">(AU4-AV4)/AV4</f>
        <v>0.22432432432432434</v>
      </c>
      <c r="AX4" s="16">
        <v>1398</v>
      </c>
      <c r="AY4" s="17" t="s">
        <v>30</v>
      </c>
      <c r="AZ4" s="24"/>
      <c r="BA4" s="16">
        <v>1398</v>
      </c>
      <c r="BB4" s="17">
        <v>1395</v>
      </c>
      <c r="BC4" s="31">
        <f>(BA4-BB4)/BB4</f>
        <v>0.002150537634408602</v>
      </c>
      <c r="BD4" s="36">
        <f aca="true" t="shared" si="12" ref="BD4:BE28">AVERAGE(B4,E4,H4,K4,N4,Q4,T4,W4,Z4,AC4,AF4,AI4,AL4,AO4,AR4,AU4,AX4,BA4)</f>
        <v>1833.1666666666667</v>
      </c>
      <c r="BE4" s="17">
        <f t="shared" si="12"/>
        <v>1537.9375</v>
      </c>
      <c r="BF4" s="31">
        <f aca="true" t="shared" si="13" ref="BF4:BF28">(BD4-BE4)/BE4</f>
        <v>0.19196434618875394</v>
      </c>
      <c r="BG4" s="42">
        <f aca="true" t="shared" si="14" ref="BG4:BH28">MAX(B4,E4,H4,K4,N4,Q4,T4,W4,Z4,AC4,AF4,AI4,AL4,AO4,AR4,AU4,AX4,BA4)</f>
        <v>2490</v>
      </c>
      <c r="BH4" s="17">
        <f t="shared" si="14"/>
        <v>1990</v>
      </c>
      <c r="BI4" s="31">
        <f aca="true" t="shared" si="15" ref="BI4:BI28">(BG4-BH4)/BH4</f>
        <v>0.25125628140703515</v>
      </c>
      <c r="BJ4" s="46">
        <f aca="true" t="shared" si="16" ref="BJ4:BK28">MIN(B4,E4,H4,K4,N4,Q4,T4,W4,Z4,AC4,AF4,AI4,AL4,AO4,AR4,AU4,AX4,BA4)</f>
        <v>1275</v>
      </c>
      <c r="BK4" s="17">
        <f t="shared" si="16"/>
        <v>1175</v>
      </c>
      <c r="BL4" s="31">
        <f aca="true" t="shared" si="17" ref="BL4:BL28">(BJ4-BK4)/BK4</f>
        <v>0.0851063829787234</v>
      </c>
      <c r="BM4" s="55">
        <f aca="true" t="shared" si="18" ref="BM4:BN28">(BG4-BJ4)/BJ4</f>
        <v>0.9529411764705882</v>
      </c>
      <c r="BN4" s="13">
        <f t="shared" si="18"/>
        <v>0.6936170212765957</v>
      </c>
    </row>
    <row r="5" spans="1:66" ht="15.75">
      <c r="A5" s="15" t="s">
        <v>32</v>
      </c>
      <c r="B5" s="16">
        <v>499</v>
      </c>
      <c r="C5" s="17">
        <v>490</v>
      </c>
      <c r="D5" s="24">
        <f t="shared" si="3"/>
        <v>0.018367346938775512</v>
      </c>
      <c r="E5" s="16" t="s">
        <v>30</v>
      </c>
      <c r="F5" s="17" t="s">
        <v>30</v>
      </c>
      <c r="G5" s="24"/>
      <c r="H5" s="16">
        <v>499</v>
      </c>
      <c r="I5" s="17">
        <v>495</v>
      </c>
      <c r="J5" s="24">
        <f t="shared" si="4"/>
        <v>0.00808080808080808</v>
      </c>
      <c r="K5" s="16">
        <v>550</v>
      </c>
      <c r="L5" s="17">
        <v>490</v>
      </c>
      <c r="M5" s="24">
        <f t="shared" si="5"/>
        <v>0.12244897959183673</v>
      </c>
      <c r="N5" s="16">
        <v>499</v>
      </c>
      <c r="O5" s="17">
        <v>580</v>
      </c>
      <c r="P5" s="24">
        <f t="shared" si="0"/>
        <v>-0.1396551724137931</v>
      </c>
      <c r="Q5" s="16">
        <v>499</v>
      </c>
      <c r="R5" s="17">
        <v>499</v>
      </c>
      <c r="S5" s="24">
        <f t="shared" si="6"/>
        <v>0</v>
      </c>
      <c r="T5" s="16">
        <v>499</v>
      </c>
      <c r="U5" s="17">
        <v>490</v>
      </c>
      <c r="V5" s="24">
        <f t="shared" si="7"/>
        <v>0.018367346938775512</v>
      </c>
      <c r="W5" s="16" t="s">
        <v>30</v>
      </c>
      <c r="X5" s="17">
        <v>559</v>
      </c>
      <c r="Y5" s="24"/>
      <c r="Z5" s="16">
        <v>390</v>
      </c>
      <c r="AA5" s="17">
        <v>370</v>
      </c>
      <c r="AB5" s="24">
        <f t="shared" si="1"/>
        <v>0.05405405405405406</v>
      </c>
      <c r="AC5" s="16">
        <v>510</v>
      </c>
      <c r="AD5" s="17">
        <v>510</v>
      </c>
      <c r="AE5" s="24">
        <f t="shared" si="8"/>
        <v>0</v>
      </c>
      <c r="AF5" s="16">
        <v>490</v>
      </c>
      <c r="AG5" s="17">
        <v>350</v>
      </c>
      <c r="AH5" s="24">
        <f t="shared" si="9"/>
        <v>0.4</v>
      </c>
      <c r="AI5" s="16">
        <v>544</v>
      </c>
      <c r="AJ5" s="17">
        <v>545</v>
      </c>
      <c r="AK5" s="24">
        <f t="shared" si="2"/>
        <v>-0.001834862385321101</v>
      </c>
      <c r="AL5" s="16">
        <v>520</v>
      </c>
      <c r="AM5" s="17">
        <v>480</v>
      </c>
      <c r="AN5" s="24">
        <f t="shared" si="10"/>
        <v>0.08333333333333333</v>
      </c>
      <c r="AO5" s="16" t="s">
        <v>30</v>
      </c>
      <c r="AP5" s="17">
        <v>450</v>
      </c>
      <c r="AQ5" s="24"/>
      <c r="AR5" s="16">
        <v>490</v>
      </c>
      <c r="AS5" s="17">
        <v>590</v>
      </c>
      <c r="AT5" s="24"/>
      <c r="AU5" s="16">
        <v>375</v>
      </c>
      <c r="AV5" s="17">
        <v>375</v>
      </c>
      <c r="AW5" s="24">
        <f t="shared" si="11"/>
        <v>0</v>
      </c>
      <c r="AX5" s="16">
        <v>479</v>
      </c>
      <c r="AY5" s="17">
        <v>479</v>
      </c>
      <c r="AZ5" s="24">
        <f>(AX5-AY5)/AY5</f>
        <v>0</v>
      </c>
      <c r="BA5" s="16" t="s">
        <v>30</v>
      </c>
      <c r="BB5" s="17" t="s">
        <v>30</v>
      </c>
      <c r="BC5" s="31"/>
      <c r="BD5" s="36">
        <f t="shared" si="12"/>
        <v>488.7857142857143</v>
      </c>
      <c r="BE5" s="17">
        <f t="shared" si="12"/>
        <v>484.5</v>
      </c>
      <c r="BF5" s="31">
        <f t="shared" si="13"/>
        <v>0.008845643520566104</v>
      </c>
      <c r="BG5" s="42">
        <f t="shared" si="14"/>
        <v>550</v>
      </c>
      <c r="BH5" s="17">
        <f t="shared" si="14"/>
        <v>590</v>
      </c>
      <c r="BI5" s="31">
        <f t="shared" si="15"/>
        <v>-0.06779661016949153</v>
      </c>
      <c r="BJ5" s="46">
        <f t="shared" si="16"/>
        <v>375</v>
      </c>
      <c r="BK5" s="17">
        <f t="shared" si="16"/>
        <v>350</v>
      </c>
      <c r="BL5" s="31">
        <f t="shared" si="17"/>
        <v>0.07142857142857142</v>
      </c>
      <c r="BM5" s="55">
        <f t="shared" si="18"/>
        <v>0.4666666666666667</v>
      </c>
      <c r="BN5" s="13">
        <f t="shared" si="18"/>
        <v>0.6857142857142857</v>
      </c>
    </row>
    <row r="6" spans="1:66" ht="15.75">
      <c r="A6" s="15" t="s">
        <v>33</v>
      </c>
      <c r="B6" s="16">
        <v>950</v>
      </c>
      <c r="C6" s="17">
        <v>790</v>
      </c>
      <c r="D6" s="24">
        <f t="shared" si="3"/>
        <v>0.20253164556962025</v>
      </c>
      <c r="E6" s="16">
        <v>899</v>
      </c>
      <c r="F6" s="17">
        <v>899</v>
      </c>
      <c r="G6" s="24">
        <f>(E6-F6)/F6</f>
        <v>0</v>
      </c>
      <c r="H6" s="16">
        <v>950</v>
      </c>
      <c r="I6" s="17">
        <v>895</v>
      </c>
      <c r="J6" s="24">
        <f t="shared" si="4"/>
        <v>0.061452513966480445</v>
      </c>
      <c r="K6" s="16">
        <v>980</v>
      </c>
      <c r="L6" s="17">
        <v>870</v>
      </c>
      <c r="M6" s="24">
        <f t="shared" si="5"/>
        <v>0.12643678160919541</v>
      </c>
      <c r="N6" s="16">
        <v>950</v>
      </c>
      <c r="O6" s="17">
        <v>859</v>
      </c>
      <c r="P6" s="24">
        <f t="shared" si="0"/>
        <v>0.10593713620488941</v>
      </c>
      <c r="Q6" s="16">
        <v>950</v>
      </c>
      <c r="R6" s="17">
        <v>850</v>
      </c>
      <c r="S6" s="24">
        <f t="shared" si="6"/>
        <v>0.11764705882352941</v>
      </c>
      <c r="T6" s="16">
        <v>950</v>
      </c>
      <c r="U6" s="17">
        <v>840</v>
      </c>
      <c r="V6" s="24">
        <f t="shared" si="7"/>
        <v>0.13095238095238096</v>
      </c>
      <c r="W6" s="16">
        <v>989</v>
      </c>
      <c r="X6" s="17">
        <v>889</v>
      </c>
      <c r="Y6" s="24">
        <f aca="true" t="shared" si="19" ref="Y6:Y12">(W6-X6)/X6</f>
        <v>0.1124859392575928</v>
      </c>
      <c r="Z6" s="16">
        <v>990</v>
      </c>
      <c r="AA6" s="17">
        <v>890</v>
      </c>
      <c r="AB6" s="24">
        <f t="shared" si="1"/>
        <v>0.11235955056179775</v>
      </c>
      <c r="AC6" s="16">
        <v>850</v>
      </c>
      <c r="AD6" s="17">
        <v>895</v>
      </c>
      <c r="AE6" s="24">
        <f t="shared" si="8"/>
        <v>-0.05027932960893855</v>
      </c>
      <c r="AF6" s="16">
        <v>950</v>
      </c>
      <c r="AG6" s="17">
        <v>890</v>
      </c>
      <c r="AH6" s="24">
        <f t="shared" si="9"/>
        <v>0.06741573033707865</v>
      </c>
      <c r="AI6" s="16">
        <v>1000</v>
      </c>
      <c r="AJ6" s="17">
        <v>849</v>
      </c>
      <c r="AK6" s="24">
        <f t="shared" si="2"/>
        <v>0.17785630153121318</v>
      </c>
      <c r="AL6" s="16">
        <v>950</v>
      </c>
      <c r="AM6" s="17">
        <v>880</v>
      </c>
      <c r="AN6" s="24">
        <f t="shared" si="10"/>
        <v>0.07954545454545454</v>
      </c>
      <c r="AO6" s="16" t="s">
        <v>30</v>
      </c>
      <c r="AP6" s="17">
        <v>750</v>
      </c>
      <c r="AQ6" s="24"/>
      <c r="AR6" s="16">
        <v>995</v>
      </c>
      <c r="AS6" s="17">
        <v>795</v>
      </c>
      <c r="AT6" s="24">
        <f>(AR6-AS6)/AS6</f>
        <v>0.25157232704402516</v>
      </c>
      <c r="AU6" s="16" t="s">
        <v>30</v>
      </c>
      <c r="AV6" s="17">
        <v>910</v>
      </c>
      <c r="AW6" s="24"/>
      <c r="AX6" s="16">
        <v>889</v>
      </c>
      <c r="AY6" s="17">
        <v>939</v>
      </c>
      <c r="AZ6" s="24">
        <f>(AX6-AY6)/AY6</f>
        <v>-0.05324813631522897</v>
      </c>
      <c r="BA6" s="16">
        <v>898</v>
      </c>
      <c r="BB6" s="17" t="s">
        <v>30</v>
      </c>
      <c r="BC6" s="31"/>
      <c r="BD6" s="36">
        <f t="shared" si="12"/>
        <v>946.25</v>
      </c>
      <c r="BE6" s="17">
        <f t="shared" si="12"/>
        <v>864.1176470588235</v>
      </c>
      <c r="BF6" s="31">
        <f t="shared" si="13"/>
        <v>0.09504765146358066</v>
      </c>
      <c r="BG6" s="42">
        <f t="shared" si="14"/>
        <v>1000</v>
      </c>
      <c r="BH6" s="17">
        <f t="shared" si="14"/>
        <v>939</v>
      </c>
      <c r="BI6" s="31">
        <f t="shared" si="15"/>
        <v>0.06496272630457935</v>
      </c>
      <c r="BJ6" s="46">
        <f t="shared" si="16"/>
        <v>850</v>
      </c>
      <c r="BK6" s="17">
        <f t="shared" si="16"/>
        <v>750</v>
      </c>
      <c r="BL6" s="31">
        <f t="shared" si="17"/>
        <v>0.13333333333333333</v>
      </c>
      <c r="BM6" s="55">
        <f t="shared" si="18"/>
        <v>0.17647058823529413</v>
      </c>
      <c r="BN6" s="13">
        <f t="shared" si="18"/>
        <v>0.252</v>
      </c>
    </row>
    <row r="7" spans="1:66" ht="15.75">
      <c r="A7" s="15" t="s">
        <v>34</v>
      </c>
      <c r="B7" s="16">
        <v>1090</v>
      </c>
      <c r="C7" s="17">
        <v>890</v>
      </c>
      <c r="D7" s="24">
        <f t="shared" si="3"/>
        <v>0.2247191011235955</v>
      </c>
      <c r="E7" s="16">
        <v>1298</v>
      </c>
      <c r="F7" s="17">
        <v>1149</v>
      </c>
      <c r="G7" s="24">
        <f>(E7-F7)/F7</f>
        <v>0.12967798085291557</v>
      </c>
      <c r="H7" s="16">
        <v>1090</v>
      </c>
      <c r="I7" s="17">
        <v>995</v>
      </c>
      <c r="J7" s="24">
        <f t="shared" si="4"/>
        <v>0.09547738693467336</v>
      </c>
      <c r="K7" s="16">
        <v>1090</v>
      </c>
      <c r="L7" s="17">
        <v>1050</v>
      </c>
      <c r="M7" s="24">
        <f t="shared" si="5"/>
        <v>0.0380952380952381</v>
      </c>
      <c r="N7" s="16">
        <v>1090</v>
      </c>
      <c r="O7" s="17">
        <v>990</v>
      </c>
      <c r="P7" s="24">
        <f t="shared" si="0"/>
        <v>0.10101010101010101</v>
      </c>
      <c r="Q7" s="16">
        <v>1090</v>
      </c>
      <c r="R7" s="17">
        <v>880</v>
      </c>
      <c r="S7" s="24">
        <f t="shared" si="6"/>
        <v>0.23863636363636365</v>
      </c>
      <c r="T7" s="16">
        <v>1090</v>
      </c>
      <c r="U7" s="17">
        <v>1090</v>
      </c>
      <c r="V7" s="24">
        <f t="shared" si="7"/>
        <v>0</v>
      </c>
      <c r="W7" s="16">
        <v>1289</v>
      </c>
      <c r="X7" s="17">
        <v>1089</v>
      </c>
      <c r="Y7" s="24">
        <f t="shared" si="19"/>
        <v>0.18365472910927455</v>
      </c>
      <c r="Z7" s="16">
        <v>1080</v>
      </c>
      <c r="AA7" s="17">
        <v>990</v>
      </c>
      <c r="AB7" s="24">
        <f t="shared" si="1"/>
        <v>0.09090909090909091</v>
      </c>
      <c r="AC7" s="16" t="s">
        <v>30</v>
      </c>
      <c r="AD7" s="17">
        <v>995</v>
      </c>
      <c r="AE7" s="24"/>
      <c r="AF7" s="16">
        <v>1090</v>
      </c>
      <c r="AG7" s="17">
        <v>1090</v>
      </c>
      <c r="AH7" s="24">
        <f t="shared" si="9"/>
        <v>0</v>
      </c>
      <c r="AI7" s="16">
        <v>1200</v>
      </c>
      <c r="AJ7" s="17">
        <v>999</v>
      </c>
      <c r="AK7" s="24">
        <f t="shared" si="2"/>
        <v>0.2012012012012012</v>
      </c>
      <c r="AL7" s="16">
        <v>1080</v>
      </c>
      <c r="AM7" s="17">
        <v>995</v>
      </c>
      <c r="AN7" s="24">
        <f t="shared" si="10"/>
        <v>0.08542713567839195</v>
      </c>
      <c r="AO7" s="16">
        <v>998</v>
      </c>
      <c r="AP7" s="17">
        <v>890</v>
      </c>
      <c r="AQ7" s="24">
        <f>(AO7-AP7)/AP7</f>
        <v>0.12134831460674157</v>
      </c>
      <c r="AR7" s="16">
        <v>1095</v>
      </c>
      <c r="AS7" s="17">
        <v>985</v>
      </c>
      <c r="AT7" s="24">
        <f>(AR7-AS7)/AS7</f>
        <v>0.1116751269035533</v>
      </c>
      <c r="AU7" s="16">
        <v>1065</v>
      </c>
      <c r="AV7" s="17">
        <v>1110</v>
      </c>
      <c r="AW7" s="24">
        <f t="shared" si="11"/>
        <v>-0.04054054054054054</v>
      </c>
      <c r="AX7" s="16" t="s">
        <v>30</v>
      </c>
      <c r="AY7" s="17" t="s">
        <v>30</v>
      </c>
      <c r="AZ7" s="24"/>
      <c r="BA7" s="16">
        <v>1078</v>
      </c>
      <c r="BB7" s="17">
        <v>998</v>
      </c>
      <c r="BC7" s="31">
        <f>(BA7-BB7)/BB7</f>
        <v>0.08016032064128256</v>
      </c>
      <c r="BD7" s="36">
        <f t="shared" si="12"/>
        <v>1113.3125</v>
      </c>
      <c r="BE7" s="17">
        <f t="shared" si="12"/>
        <v>1010.8823529411765</v>
      </c>
      <c r="BF7" s="31">
        <f t="shared" si="13"/>
        <v>0.1013274658132092</v>
      </c>
      <c r="BG7" s="42">
        <f t="shared" si="14"/>
        <v>1298</v>
      </c>
      <c r="BH7" s="17">
        <f t="shared" si="14"/>
        <v>1149</v>
      </c>
      <c r="BI7" s="31">
        <f t="shared" si="15"/>
        <v>0.12967798085291557</v>
      </c>
      <c r="BJ7" s="46">
        <f t="shared" si="16"/>
        <v>998</v>
      </c>
      <c r="BK7" s="17">
        <f t="shared" si="16"/>
        <v>880</v>
      </c>
      <c r="BL7" s="31">
        <f t="shared" si="17"/>
        <v>0.1340909090909091</v>
      </c>
      <c r="BM7" s="55">
        <f t="shared" si="18"/>
        <v>0.30060120240480964</v>
      </c>
      <c r="BN7" s="13">
        <f t="shared" si="18"/>
        <v>0.30568181818181817</v>
      </c>
    </row>
    <row r="8" spans="1:66" ht="15.75">
      <c r="A8" s="15" t="s">
        <v>35</v>
      </c>
      <c r="B8" s="16">
        <v>990</v>
      </c>
      <c r="C8" s="17">
        <v>790</v>
      </c>
      <c r="D8" s="24">
        <f t="shared" si="3"/>
        <v>0.25316455696202533</v>
      </c>
      <c r="E8" s="16" t="s">
        <v>30</v>
      </c>
      <c r="F8" s="17">
        <v>1098</v>
      </c>
      <c r="G8" s="24"/>
      <c r="H8" s="16">
        <v>990</v>
      </c>
      <c r="I8" s="17">
        <v>890</v>
      </c>
      <c r="J8" s="24">
        <f t="shared" si="4"/>
        <v>0.11235955056179775</v>
      </c>
      <c r="K8" s="16">
        <v>980</v>
      </c>
      <c r="L8" s="17">
        <v>870</v>
      </c>
      <c r="M8" s="24">
        <f t="shared" si="5"/>
        <v>0.12643678160919541</v>
      </c>
      <c r="N8" s="16">
        <v>990</v>
      </c>
      <c r="O8" s="17">
        <v>889</v>
      </c>
      <c r="P8" s="24">
        <f t="shared" si="0"/>
        <v>0.11361079865016872</v>
      </c>
      <c r="Q8" s="16">
        <v>990</v>
      </c>
      <c r="R8" s="17">
        <v>880</v>
      </c>
      <c r="S8" s="24">
        <f t="shared" si="6"/>
        <v>0.125</v>
      </c>
      <c r="T8" s="16">
        <v>990</v>
      </c>
      <c r="U8" s="17">
        <v>840</v>
      </c>
      <c r="V8" s="24">
        <f t="shared" si="7"/>
        <v>0.17857142857142858</v>
      </c>
      <c r="W8" s="16">
        <v>1140</v>
      </c>
      <c r="X8" s="17">
        <v>1089</v>
      </c>
      <c r="Y8" s="24">
        <f t="shared" si="19"/>
        <v>0.046831955922865015</v>
      </c>
      <c r="Z8" s="16">
        <v>1080</v>
      </c>
      <c r="AA8" s="17">
        <v>1080</v>
      </c>
      <c r="AB8" s="24">
        <f t="shared" si="1"/>
        <v>0</v>
      </c>
      <c r="AC8" s="16">
        <v>995</v>
      </c>
      <c r="AD8" s="17">
        <v>980</v>
      </c>
      <c r="AE8" s="24">
        <f t="shared" si="8"/>
        <v>0.015306122448979591</v>
      </c>
      <c r="AF8" s="16">
        <v>990</v>
      </c>
      <c r="AG8" s="17">
        <v>890</v>
      </c>
      <c r="AH8" s="24">
        <f t="shared" si="9"/>
        <v>0.11235955056179775</v>
      </c>
      <c r="AI8" s="16">
        <v>1000</v>
      </c>
      <c r="AJ8" s="17">
        <v>849</v>
      </c>
      <c r="AK8" s="24">
        <f t="shared" si="2"/>
        <v>0.17785630153121318</v>
      </c>
      <c r="AL8" s="16">
        <v>950</v>
      </c>
      <c r="AM8" s="17">
        <v>880</v>
      </c>
      <c r="AN8" s="24">
        <f t="shared" si="10"/>
        <v>0.07954545454545454</v>
      </c>
      <c r="AO8" s="16">
        <v>998</v>
      </c>
      <c r="AP8" s="17">
        <v>890</v>
      </c>
      <c r="AQ8" s="24">
        <f>(AO8-AP8)/AP8</f>
        <v>0.12134831460674157</v>
      </c>
      <c r="AR8" s="16">
        <v>1145</v>
      </c>
      <c r="AS8" s="17">
        <v>995</v>
      </c>
      <c r="AT8" s="24">
        <f>(AR8-AS8)/AS8</f>
        <v>0.1507537688442211</v>
      </c>
      <c r="AU8" s="16">
        <v>895</v>
      </c>
      <c r="AV8" s="17">
        <v>910</v>
      </c>
      <c r="AW8" s="24">
        <f t="shared" si="11"/>
        <v>-0.016483516483516484</v>
      </c>
      <c r="AX8" s="16">
        <v>1089</v>
      </c>
      <c r="AY8" s="17" t="s">
        <v>30</v>
      </c>
      <c r="AZ8" s="24"/>
      <c r="BA8" s="16">
        <v>898</v>
      </c>
      <c r="BB8" s="17" t="s">
        <v>30</v>
      </c>
      <c r="BC8" s="31"/>
      <c r="BD8" s="36">
        <f t="shared" si="12"/>
        <v>1006.4705882352941</v>
      </c>
      <c r="BE8" s="17">
        <f t="shared" si="12"/>
        <v>926.25</v>
      </c>
      <c r="BF8" s="31">
        <f t="shared" si="13"/>
        <v>0.08660792252123524</v>
      </c>
      <c r="BG8" s="42">
        <f t="shared" si="14"/>
        <v>1145</v>
      </c>
      <c r="BH8" s="17">
        <f t="shared" si="14"/>
        <v>1098</v>
      </c>
      <c r="BI8" s="31">
        <f t="shared" si="15"/>
        <v>0.042805100182149364</v>
      </c>
      <c r="BJ8" s="46">
        <f t="shared" si="16"/>
        <v>895</v>
      </c>
      <c r="BK8" s="17">
        <f t="shared" si="16"/>
        <v>790</v>
      </c>
      <c r="BL8" s="31">
        <f t="shared" si="17"/>
        <v>0.13291139240506328</v>
      </c>
      <c r="BM8" s="55">
        <f t="shared" si="18"/>
        <v>0.27932960893854747</v>
      </c>
      <c r="BN8" s="13">
        <f t="shared" si="18"/>
        <v>0.389873417721519</v>
      </c>
    </row>
    <row r="9" spans="1:66" ht="15.75">
      <c r="A9" s="15" t="s">
        <v>36</v>
      </c>
      <c r="B9" s="16">
        <v>1250</v>
      </c>
      <c r="C9" s="17">
        <v>990</v>
      </c>
      <c r="D9" s="24">
        <f t="shared" si="3"/>
        <v>0.26262626262626265</v>
      </c>
      <c r="E9" s="16">
        <v>1298</v>
      </c>
      <c r="F9" s="17">
        <v>1198</v>
      </c>
      <c r="G9" s="24">
        <f>(E9-F9)/F9</f>
        <v>0.08347245409015025</v>
      </c>
      <c r="H9" s="16">
        <v>1250</v>
      </c>
      <c r="I9" s="17">
        <v>1195</v>
      </c>
      <c r="J9" s="24">
        <f t="shared" si="4"/>
        <v>0.04602510460251046</v>
      </c>
      <c r="K9" s="16">
        <v>1170</v>
      </c>
      <c r="L9" s="17">
        <v>1050</v>
      </c>
      <c r="M9" s="24">
        <f t="shared" si="5"/>
        <v>0.11428571428571428</v>
      </c>
      <c r="N9" s="16">
        <v>1250</v>
      </c>
      <c r="O9" s="17">
        <v>980</v>
      </c>
      <c r="P9" s="24">
        <f t="shared" si="0"/>
        <v>0.2755102040816326</v>
      </c>
      <c r="Q9" s="16">
        <v>1250</v>
      </c>
      <c r="R9" s="17">
        <v>995</v>
      </c>
      <c r="S9" s="24">
        <f t="shared" si="6"/>
        <v>0.2562814070351759</v>
      </c>
      <c r="T9" s="16">
        <v>1250</v>
      </c>
      <c r="U9" s="17">
        <v>1090</v>
      </c>
      <c r="V9" s="24">
        <f t="shared" si="7"/>
        <v>0.14678899082568808</v>
      </c>
      <c r="W9" s="16">
        <v>1189</v>
      </c>
      <c r="X9" s="17">
        <v>1079</v>
      </c>
      <c r="Y9" s="24">
        <f t="shared" si="19"/>
        <v>0.10194624652455977</v>
      </c>
      <c r="Z9" s="16">
        <v>1180</v>
      </c>
      <c r="AA9" s="17">
        <v>1080</v>
      </c>
      <c r="AB9" s="24">
        <f t="shared" si="1"/>
        <v>0.09259259259259259</v>
      </c>
      <c r="AC9" s="16">
        <v>1200</v>
      </c>
      <c r="AD9" s="17">
        <v>1195</v>
      </c>
      <c r="AE9" s="24">
        <f t="shared" si="8"/>
        <v>0.0041841004184100415</v>
      </c>
      <c r="AF9" s="16">
        <v>1250</v>
      </c>
      <c r="AG9" s="17">
        <v>1150</v>
      </c>
      <c r="AH9" s="24">
        <f t="shared" si="9"/>
        <v>0.08695652173913043</v>
      </c>
      <c r="AI9" s="16">
        <v>1398</v>
      </c>
      <c r="AJ9" s="17">
        <v>1198</v>
      </c>
      <c r="AK9" s="24">
        <f t="shared" si="2"/>
        <v>0.1669449081803005</v>
      </c>
      <c r="AL9" s="16">
        <v>1180</v>
      </c>
      <c r="AM9" s="17">
        <v>1180</v>
      </c>
      <c r="AN9" s="24">
        <f t="shared" si="10"/>
        <v>0</v>
      </c>
      <c r="AO9" s="16">
        <v>998</v>
      </c>
      <c r="AP9" s="17">
        <v>990</v>
      </c>
      <c r="AQ9" s="24">
        <f>(AO9-AP9)/AP9</f>
        <v>0.00808080808080808</v>
      </c>
      <c r="AR9" s="16">
        <v>1290</v>
      </c>
      <c r="AS9" s="17">
        <v>1190</v>
      </c>
      <c r="AT9" s="24">
        <f>(AR9-AS9)/AS9</f>
        <v>0.08403361344537816</v>
      </c>
      <c r="AU9" s="16">
        <v>1095</v>
      </c>
      <c r="AV9" s="17">
        <v>995</v>
      </c>
      <c r="AW9" s="24">
        <f t="shared" si="11"/>
        <v>0.10050251256281408</v>
      </c>
      <c r="AX9" s="16">
        <v>1099</v>
      </c>
      <c r="AY9" s="17">
        <v>1049</v>
      </c>
      <c r="AZ9" s="24">
        <f>(AX9-AY9)/AY9</f>
        <v>0.047664442326024785</v>
      </c>
      <c r="BA9" s="16">
        <v>998</v>
      </c>
      <c r="BB9" s="17" t="s">
        <v>30</v>
      </c>
      <c r="BC9" s="31"/>
      <c r="BD9" s="36">
        <f t="shared" si="12"/>
        <v>1199.7222222222222</v>
      </c>
      <c r="BE9" s="17">
        <f t="shared" si="12"/>
        <v>1094.3529411764705</v>
      </c>
      <c r="BF9" s="31">
        <f t="shared" si="13"/>
        <v>0.09628455051482362</v>
      </c>
      <c r="BG9" s="42">
        <f t="shared" si="14"/>
        <v>1398</v>
      </c>
      <c r="BH9" s="17">
        <f t="shared" si="14"/>
        <v>1198</v>
      </c>
      <c r="BI9" s="31">
        <f t="shared" si="15"/>
        <v>0.1669449081803005</v>
      </c>
      <c r="BJ9" s="46">
        <f t="shared" si="16"/>
        <v>998</v>
      </c>
      <c r="BK9" s="17">
        <f t="shared" si="16"/>
        <v>980</v>
      </c>
      <c r="BL9" s="31">
        <f t="shared" si="17"/>
        <v>0.018367346938775512</v>
      </c>
      <c r="BM9" s="55">
        <f t="shared" si="18"/>
        <v>0.40080160320641284</v>
      </c>
      <c r="BN9" s="13">
        <f t="shared" si="18"/>
        <v>0.22244897959183674</v>
      </c>
    </row>
    <row r="10" spans="1:66" ht="15.75">
      <c r="A10" s="15" t="s">
        <v>37</v>
      </c>
      <c r="B10" s="16">
        <v>790</v>
      </c>
      <c r="C10" s="17" t="s">
        <v>30</v>
      </c>
      <c r="D10" s="24"/>
      <c r="E10" s="16" t="s">
        <v>30</v>
      </c>
      <c r="F10" s="17" t="s">
        <v>30</v>
      </c>
      <c r="G10" s="24"/>
      <c r="H10" s="16" t="s">
        <v>30</v>
      </c>
      <c r="I10" s="17">
        <v>750</v>
      </c>
      <c r="J10" s="24"/>
      <c r="K10" s="16">
        <v>790</v>
      </c>
      <c r="L10" s="17">
        <v>690</v>
      </c>
      <c r="M10" s="24">
        <f t="shared" si="5"/>
        <v>0.14492753623188406</v>
      </c>
      <c r="N10" s="16" t="s">
        <v>30</v>
      </c>
      <c r="O10" s="17" t="s">
        <v>30</v>
      </c>
      <c r="P10" s="24"/>
      <c r="Q10" s="16">
        <v>790</v>
      </c>
      <c r="R10" s="17">
        <v>490</v>
      </c>
      <c r="S10" s="24">
        <f t="shared" si="6"/>
        <v>0.6122448979591837</v>
      </c>
      <c r="T10" s="16">
        <v>790</v>
      </c>
      <c r="U10" s="17">
        <v>790</v>
      </c>
      <c r="V10" s="24">
        <f t="shared" si="7"/>
        <v>0</v>
      </c>
      <c r="W10" s="16">
        <v>713</v>
      </c>
      <c r="X10" s="17">
        <v>679</v>
      </c>
      <c r="Y10" s="24">
        <f t="shared" si="19"/>
        <v>0.050073637702503684</v>
      </c>
      <c r="Z10" s="16">
        <v>790</v>
      </c>
      <c r="AA10" s="17">
        <v>790</v>
      </c>
      <c r="AB10" s="24">
        <f t="shared" si="1"/>
        <v>0</v>
      </c>
      <c r="AC10" s="16" t="s">
        <v>30</v>
      </c>
      <c r="AD10" s="17">
        <v>780</v>
      </c>
      <c r="AE10" s="24"/>
      <c r="AF10" s="16" t="s">
        <v>30</v>
      </c>
      <c r="AG10" s="17">
        <v>890</v>
      </c>
      <c r="AH10" s="24"/>
      <c r="AI10" s="16">
        <v>889</v>
      </c>
      <c r="AJ10" s="17" t="s">
        <v>30</v>
      </c>
      <c r="AK10" s="24"/>
      <c r="AL10" s="16">
        <v>650</v>
      </c>
      <c r="AM10" s="17">
        <v>680</v>
      </c>
      <c r="AN10" s="24">
        <f t="shared" si="10"/>
        <v>-0.04411764705882353</v>
      </c>
      <c r="AO10" s="16" t="s">
        <v>30</v>
      </c>
      <c r="AP10" s="17">
        <v>700</v>
      </c>
      <c r="AQ10" s="24"/>
      <c r="AR10" s="16" t="s">
        <v>30</v>
      </c>
      <c r="AS10" s="17" t="s">
        <v>30</v>
      </c>
      <c r="AT10" s="24"/>
      <c r="AU10" s="16">
        <v>665</v>
      </c>
      <c r="AV10" s="17" t="s">
        <v>30</v>
      </c>
      <c r="AW10" s="24"/>
      <c r="AX10" s="16" t="s">
        <v>30</v>
      </c>
      <c r="AY10" s="17" t="s">
        <v>30</v>
      </c>
      <c r="AZ10" s="24"/>
      <c r="BA10" s="16" t="s">
        <v>30</v>
      </c>
      <c r="BB10" s="17" t="s">
        <v>30</v>
      </c>
      <c r="BC10" s="31"/>
      <c r="BD10" s="36">
        <f t="shared" si="12"/>
        <v>763</v>
      </c>
      <c r="BE10" s="17">
        <f t="shared" si="12"/>
        <v>723.9</v>
      </c>
      <c r="BF10" s="31">
        <f t="shared" si="13"/>
        <v>0.054012985218952925</v>
      </c>
      <c r="BG10" s="42">
        <f t="shared" si="14"/>
        <v>889</v>
      </c>
      <c r="BH10" s="17">
        <f t="shared" si="14"/>
        <v>890</v>
      </c>
      <c r="BI10" s="31">
        <f t="shared" si="15"/>
        <v>-0.0011235955056179776</v>
      </c>
      <c r="BJ10" s="46">
        <f t="shared" si="16"/>
        <v>650</v>
      </c>
      <c r="BK10" s="17">
        <f t="shared" si="16"/>
        <v>490</v>
      </c>
      <c r="BL10" s="31">
        <f t="shared" si="17"/>
        <v>0.32653061224489793</v>
      </c>
      <c r="BM10" s="55">
        <f t="shared" si="18"/>
        <v>0.3676923076923077</v>
      </c>
      <c r="BN10" s="13">
        <f t="shared" si="18"/>
        <v>0.8163265306122449</v>
      </c>
    </row>
    <row r="11" spans="1:66" ht="15.75">
      <c r="A11" s="15" t="s">
        <v>38</v>
      </c>
      <c r="B11" s="16">
        <v>1290</v>
      </c>
      <c r="C11" s="17">
        <v>990</v>
      </c>
      <c r="D11" s="24">
        <f t="shared" si="3"/>
        <v>0.30303030303030304</v>
      </c>
      <c r="E11" s="16">
        <v>1198</v>
      </c>
      <c r="F11" s="17">
        <v>1098</v>
      </c>
      <c r="G11" s="24">
        <f>(E11-F11)/F11</f>
        <v>0.09107468123861566</v>
      </c>
      <c r="H11" s="16">
        <v>1290</v>
      </c>
      <c r="I11" s="17">
        <v>1295</v>
      </c>
      <c r="J11" s="24">
        <f t="shared" si="4"/>
        <v>-0.003861003861003861</v>
      </c>
      <c r="K11" s="16">
        <v>1090</v>
      </c>
      <c r="L11" s="17">
        <v>980</v>
      </c>
      <c r="M11" s="24">
        <f t="shared" si="5"/>
        <v>0.11224489795918367</v>
      </c>
      <c r="N11" s="16">
        <v>1290</v>
      </c>
      <c r="O11" s="17">
        <v>980</v>
      </c>
      <c r="P11" s="24">
        <f>(N11-O11)/O11</f>
        <v>0.3163265306122449</v>
      </c>
      <c r="Q11" s="16">
        <v>1290</v>
      </c>
      <c r="R11" s="17">
        <v>995</v>
      </c>
      <c r="S11" s="24">
        <f t="shared" si="6"/>
        <v>0.2964824120603015</v>
      </c>
      <c r="T11" s="16">
        <v>1290</v>
      </c>
      <c r="U11" s="17">
        <v>1090</v>
      </c>
      <c r="V11" s="24">
        <f t="shared" si="7"/>
        <v>0.1834862385321101</v>
      </c>
      <c r="W11" s="16">
        <v>1189</v>
      </c>
      <c r="X11" s="17">
        <v>1189</v>
      </c>
      <c r="Y11" s="24">
        <f t="shared" si="19"/>
        <v>0</v>
      </c>
      <c r="Z11" s="16">
        <v>1180</v>
      </c>
      <c r="AA11" s="17">
        <v>1180</v>
      </c>
      <c r="AB11" s="24">
        <f t="shared" si="1"/>
        <v>0</v>
      </c>
      <c r="AC11" s="16">
        <v>1200</v>
      </c>
      <c r="AD11" s="17">
        <v>980</v>
      </c>
      <c r="AE11" s="24">
        <f t="shared" si="8"/>
        <v>0.22448979591836735</v>
      </c>
      <c r="AF11" s="16">
        <v>1250</v>
      </c>
      <c r="AG11" s="17">
        <v>1150</v>
      </c>
      <c r="AH11" s="24">
        <f t="shared" si="9"/>
        <v>0.08695652173913043</v>
      </c>
      <c r="AI11" s="16">
        <v>1690</v>
      </c>
      <c r="AJ11" s="17">
        <v>1398</v>
      </c>
      <c r="AK11" s="24">
        <f>(AI11-AJ11)/AJ11</f>
        <v>0.2088698140200286</v>
      </c>
      <c r="AL11" s="16">
        <v>1180</v>
      </c>
      <c r="AM11" s="17">
        <v>980</v>
      </c>
      <c r="AN11" s="24">
        <f t="shared" si="10"/>
        <v>0.20408163265306123</v>
      </c>
      <c r="AO11" s="16" t="s">
        <v>30</v>
      </c>
      <c r="AP11" s="17">
        <v>950</v>
      </c>
      <c r="AQ11" s="24"/>
      <c r="AR11" s="16" t="s">
        <v>30</v>
      </c>
      <c r="AS11" s="17" t="s">
        <v>30</v>
      </c>
      <c r="AT11" s="24"/>
      <c r="AU11" s="16">
        <v>1195</v>
      </c>
      <c r="AV11" s="17">
        <v>995</v>
      </c>
      <c r="AW11" s="24">
        <f t="shared" si="11"/>
        <v>0.20100502512562815</v>
      </c>
      <c r="AX11" s="16">
        <v>1089</v>
      </c>
      <c r="AY11" s="17">
        <v>1089</v>
      </c>
      <c r="AZ11" s="24">
        <f>(AX11-AY11)/AY11</f>
        <v>0</v>
      </c>
      <c r="BA11" s="16">
        <v>838</v>
      </c>
      <c r="BB11" s="17" t="s">
        <v>30</v>
      </c>
      <c r="BC11" s="31"/>
      <c r="BD11" s="36">
        <f t="shared" si="12"/>
        <v>1221.8125</v>
      </c>
      <c r="BE11" s="17">
        <f t="shared" si="12"/>
        <v>1083.6875</v>
      </c>
      <c r="BF11" s="31">
        <f t="shared" si="13"/>
        <v>0.12745833093027278</v>
      </c>
      <c r="BG11" s="42">
        <f t="shared" si="14"/>
        <v>1690</v>
      </c>
      <c r="BH11" s="17">
        <f t="shared" si="14"/>
        <v>1398</v>
      </c>
      <c r="BI11" s="31">
        <f t="shared" si="15"/>
        <v>0.2088698140200286</v>
      </c>
      <c r="BJ11" s="46">
        <f t="shared" si="16"/>
        <v>838</v>
      </c>
      <c r="BK11" s="17">
        <f t="shared" si="16"/>
        <v>950</v>
      </c>
      <c r="BL11" s="31">
        <f t="shared" si="17"/>
        <v>-0.11789473684210526</v>
      </c>
      <c r="BM11" s="55">
        <f t="shared" si="18"/>
        <v>1.0167064439140812</v>
      </c>
      <c r="BN11" s="13">
        <f t="shared" si="18"/>
        <v>0.47157894736842104</v>
      </c>
    </row>
    <row r="12" spans="1:66" ht="15.75">
      <c r="A12" s="15" t="s">
        <v>39</v>
      </c>
      <c r="B12" s="16">
        <v>1290</v>
      </c>
      <c r="C12" s="17" t="s">
        <v>30</v>
      </c>
      <c r="D12" s="24"/>
      <c r="E12" s="16">
        <v>1198</v>
      </c>
      <c r="F12" s="17" t="s">
        <v>30</v>
      </c>
      <c r="G12" s="24"/>
      <c r="H12" s="16">
        <v>1290</v>
      </c>
      <c r="I12" s="17" t="s">
        <v>30</v>
      </c>
      <c r="J12" s="24"/>
      <c r="K12" s="16" t="s">
        <v>30</v>
      </c>
      <c r="L12" s="17" t="s">
        <v>30</v>
      </c>
      <c r="M12" s="24"/>
      <c r="N12" s="16">
        <v>1290</v>
      </c>
      <c r="O12" s="17">
        <v>980</v>
      </c>
      <c r="P12" s="24">
        <f>(N12-O12)/O12</f>
        <v>0.3163265306122449</v>
      </c>
      <c r="Q12" s="16">
        <v>950</v>
      </c>
      <c r="R12" s="17">
        <v>950</v>
      </c>
      <c r="S12" s="24">
        <f t="shared" si="6"/>
        <v>0</v>
      </c>
      <c r="T12" s="16" t="s">
        <v>30</v>
      </c>
      <c r="U12" s="17">
        <v>990</v>
      </c>
      <c r="V12" s="24"/>
      <c r="W12" s="16">
        <v>1189</v>
      </c>
      <c r="X12" s="17">
        <v>1189</v>
      </c>
      <c r="Y12" s="24">
        <f t="shared" si="19"/>
        <v>0</v>
      </c>
      <c r="Z12" s="16" t="s">
        <v>30</v>
      </c>
      <c r="AA12" s="17" t="s">
        <v>30</v>
      </c>
      <c r="AB12" s="24"/>
      <c r="AC12" s="16">
        <v>1000</v>
      </c>
      <c r="AD12" s="17" t="s">
        <v>30</v>
      </c>
      <c r="AE12" s="24"/>
      <c r="AF12" s="16">
        <v>1250</v>
      </c>
      <c r="AG12" s="17">
        <v>1150</v>
      </c>
      <c r="AH12" s="24">
        <f t="shared" si="9"/>
        <v>0.08695652173913043</v>
      </c>
      <c r="AI12" s="16">
        <v>1690</v>
      </c>
      <c r="AJ12" s="17" t="s">
        <v>30</v>
      </c>
      <c r="AK12" s="24"/>
      <c r="AL12" s="16" t="s">
        <v>30</v>
      </c>
      <c r="AM12" s="17">
        <v>980</v>
      </c>
      <c r="AN12" s="24"/>
      <c r="AO12" s="16" t="s">
        <v>30</v>
      </c>
      <c r="AP12" s="17">
        <v>950</v>
      </c>
      <c r="AQ12" s="24"/>
      <c r="AR12" s="16">
        <v>1390</v>
      </c>
      <c r="AS12" s="17">
        <v>1090</v>
      </c>
      <c r="AT12" s="24">
        <f>(AR12-AS12)/AS12</f>
        <v>0.27522935779816515</v>
      </c>
      <c r="AU12" s="16">
        <v>1195</v>
      </c>
      <c r="AV12" s="17" t="s">
        <v>30</v>
      </c>
      <c r="AW12" s="24"/>
      <c r="AX12" s="16">
        <v>1089</v>
      </c>
      <c r="AY12" s="17" t="s">
        <v>30</v>
      </c>
      <c r="AZ12" s="24"/>
      <c r="BA12" s="16" t="s">
        <v>30</v>
      </c>
      <c r="BB12" s="17" t="s">
        <v>30</v>
      </c>
      <c r="BC12" s="31"/>
      <c r="BD12" s="36">
        <f t="shared" si="12"/>
        <v>1235.0833333333333</v>
      </c>
      <c r="BE12" s="17">
        <f t="shared" si="12"/>
        <v>1034.875</v>
      </c>
      <c r="BF12" s="31">
        <f t="shared" si="13"/>
        <v>0.19346136812014325</v>
      </c>
      <c r="BG12" s="42">
        <f t="shared" si="14"/>
        <v>1690</v>
      </c>
      <c r="BH12" s="17">
        <f t="shared" si="14"/>
        <v>1189</v>
      </c>
      <c r="BI12" s="31">
        <f t="shared" si="15"/>
        <v>0.4213624894869638</v>
      </c>
      <c r="BJ12" s="46">
        <f t="shared" si="16"/>
        <v>950</v>
      </c>
      <c r="BK12" s="17">
        <f t="shared" si="16"/>
        <v>950</v>
      </c>
      <c r="BL12" s="31">
        <f t="shared" si="17"/>
        <v>0</v>
      </c>
      <c r="BM12" s="55">
        <f t="shared" si="18"/>
        <v>0.7789473684210526</v>
      </c>
      <c r="BN12" s="13">
        <f t="shared" si="18"/>
        <v>0.25157894736842107</v>
      </c>
    </row>
    <row r="13" spans="1:66" ht="17.25">
      <c r="A13" s="15" t="s">
        <v>40</v>
      </c>
      <c r="B13" s="16">
        <v>690</v>
      </c>
      <c r="C13" s="17">
        <v>480</v>
      </c>
      <c r="D13" s="24">
        <f t="shared" si="3"/>
        <v>0.4375</v>
      </c>
      <c r="E13" s="16" t="s">
        <v>30</v>
      </c>
      <c r="F13" s="17" t="s">
        <v>41</v>
      </c>
      <c r="G13" s="24"/>
      <c r="H13" s="16">
        <v>690</v>
      </c>
      <c r="I13" s="17">
        <v>495</v>
      </c>
      <c r="J13" s="24">
        <f t="shared" si="4"/>
        <v>0.3939393939393939</v>
      </c>
      <c r="K13" s="16" t="s">
        <v>30</v>
      </c>
      <c r="L13" s="17">
        <v>550</v>
      </c>
      <c r="M13" s="24"/>
      <c r="N13" s="16">
        <v>690</v>
      </c>
      <c r="O13" s="17" t="s">
        <v>30</v>
      </c>
      <c r="P13" s="24"/>
      <c r="Q13" s="16">
        <v>690</v>
      </c>
      <c r="R13" s="17">
        <v>499</v>
      </c>
      <c r="S13" s="24">
        <f t="shared" si="6"/>
        <v>0.38276553106212424</v>
      </c>
      <c r="T13" s="16">
        <v>690</v>
      </c>
      <c r="U13" s="17">
        <v>590</v>
      </c>
      <c r="V13" s="24">
        <f t="shared" si="7"/>
        <v>0.1694915254237288</v>
      </c>
      <c r="W13" s="16" t="s">
        <v>30</v>
      </c>
      <c r="X13" s="17" t="s">
        <v>30</v>
      </c>
      <c r="Y13" s="24"/>
      <c r="Z13" s="16">
        <v>560</v>
      </c>
      <c r="AA13" s="17">
        <v>690</v>
      </c>
      <c r="AB13" s="24">
        <f t="shared" si="1"/>
        <v>-0.18840579710144928</v>
      </c>
      <c r="AC13" s="16">
        <v>850</v>
      </c>
      <c r="AD13" s="17">
        <v>499</v>
      </c>
      <c r="AE13" s="24">
        <f t="shared" si="8"/>
        <v>0.7034068136272545</v>
      </c>
      <c r="AF13" s="16">
        <v>690</v>
      </c>
      <c r="AG13" s="17" t="s">
        <v>30</v>
      </c>
      <c r="AH13" s="24"/>
      <c r="AI13" s="16" t="s">
        <v>30</v>
      </c>
      <c r="AJ13" s="17" t="s">
        <v>30</v>
      </c>
      <c r="AK13" s="24"/>
      <c r="AL13" s="16" t="s">
        <v>30</v>
      </c>
      <c r="AM13" s="17">
        <v>650</v>
      </c>
      <c r="AN13" s="24"/>
      <c r="AO13" s="16" t="s">
        <v>30</v>
      </c>
      <c r="AP13" s="17" t="s">
        <v>30</v>
      </c>
      <c r="AQ13" s="24"/>
      <c r="AR13" s="16" t="s">
        <v>30</v>
      </c>
      <c r="AS13" s="17" t="s">
        <v>30</v>
      </c>
      <c r="AT13" s="24"/>
      <c r="AU13" s="16" t="s">
        <v>30</v>
      </c>
      <c r="AV13" s="17">
        <v>545</v>
      </c>
      <c r="AW13" s="24"/>
      <c r="AX13" s="16" t="s">
        <v>30</v>
      </c>
      <c r="AY13" s="17" t="s">
        <v>30</v>
      </c>
      <c r="AZ13" s="24"/>
      <c r="BA13" s="16">
        <v>458</v>
      </c>
      <c r="BB13" s="17" t="s">
        <v>30</v>
      </c>
      <c r="BC13" s="31"/>
      <c r="BD13" s="36">
        <f t="shared" si="12"/>
        <v>667.5555555555555</v>
      </c>
      <c r="BE13" s="17">
        <f t="shared" si="12"/>
        <v>555.3333333333334</v>
      </c>
      <c r="BF13" s="31">
        <f t="shared" si="13"/>
        <v>0.20208083233293306</v>
      </c>
      <c r="BG13" s="42">
        <f t="shared" si="14"/>
        <v>850</v>
      </c>
      <c r="BH13" s="17">
        <f t="shared" si="14"/>
        <v>690</v>
      </c>
      <c r="BI13" s="31">
        <f t="shared" si="15"/>
        <v>0.2318840579710145</v>
      </c>
      <c r="BJ13" s="46">
        <f t="shared" si="16"/>
        <v>458</v>
      </c>
      <c r="BK13" s="17">
        <f t="shared" si="16"/>
        <v>480</v>
      </c>
      <c r="BL13" s="31">
        <f t="shared" si="17"/>
        <v>-0.04583333333333333</v>
      </c>
      <c r="BM13" s="55">
        <f t="shared" si="18"/>
        <v>0.8558951965065502</v>
      </c>
      <c r="BN13" s="13">
        <f t="shared" si="18"/>
        <v>0.4375</v>
      </c>
    </row>
    <row r="14" spans="1:66" ht="17.25">
      <c r="A14" s="15" t="s">
        <v>42</v>
      </c>
      <c r="B14" s="16">
        <v>690</v>
      </c>
      <c r="C14" s="17">
        <v>480</v>
      </c>
      <c r="D14" s="24">
        <f t="shared" si="3"/>
        <v>0.4375</v>
      </c>
      <c r="E14" s="16" t="s">
        <v>30</v>
      </c>
      <c r="F14" s="17" t="s">
        <v>41</v>
      </c>
      <c r="G14" s="24"/>
      <c r="H14" s="16">
        <v>690</v>
      </c>
      <c r="I14" s="17">
        <v>495</v>
      </c>
      <c r="J14" s="24">
        <f t="shared" si="4"/>
        <v>0.3939393939393939</v>
      </c>
      <c r="K14" s="16" t="s">
        <v>30</v>
      </c>
      <c r="L14" s="17">
        <v>550</v>
      </c>
      <c r="M14" s="24"/>
      <c r="N14" s="16">
        <v>690</v>
      </c>
      <c r="O14" s="17" t="s">
        <v>30</v>
      </c>
      <c r="P14" s="24"/>
      <c r="Q14" s="16">
        <v>690</v>
      </c>
      <c r="R14" s="17">
        <v>499</v>
      </c>
      <c r="S14" s="24">
        <f t="shared" si="6"/>
        <v>0.38276553106212424</v>
      </c>
      <c r="T14" s="16">
        <v>690</v>
      </c>
      <c r="U14" s="17" t="s">
        <v>30</v>
      </c>
      <c r="V14" s="24"/>
      <c r="W14" s="16" t="s">
        <v>30</v>
      </c>
      <c r="X14" s="17" t="s">
        <v>30</v>
      </c>
      <c r="Y14" s="24"/>
      <c r="Z14" s="16">
        <v>560</v>
      </c>
      <c r="AA14" s="17">
        <v>690</v>
      </c>
      <c r="AB14" s="24">
        <f t="shared" si="1"/>
        <v>-0.18840579710144928</v>
      </c>
      <c r="AC14" s="16">
        <v>850</v>
      </c>
      <c r="AD14" s="17">
        <v>499</v>
      </c>
      <c r="AE14" s="24">
        <f t="shared" si="8"/>
        <v>0.7034068136272545</v>
      </c>
      <c r="AF14" s="16">
        <v>690</v>
      </c>
      <c r="AG14" s="17" t="s">
        <v>30</v>
      </c>
      <c r="AH14" s="24"/>
      <c r="AI14" s="16" t="s">
        <v>30</v>
      </c>
      <c r="AJ14" s="17" t="s">
        <v>30</v>
      </c>
      <c r="AK14" s="24"/>
      <c r="AL14" s="16">
        <v>650</v>
      </c>
      <c r="AM14" s="17">
        <v>650</v>
      </c>
      <c r="AN14" s="24">
        <f t="shared" si="10"/>
        <v>0</v>
      </c>
      <c r="AO14" s="16" t="s">
        <v>30</v>
      </c>
      <c r="AP14" s="17" t="s">
        <v>30</v>
      </c>
      <c r="AQ14" s="24"/>
      <c r="AR14" s="16" t="s">
        <v>30</v>
      </c>
      <c r="AS14" s="17">
        <v>795</v>
      </c>
      <c r="AT14" s="24"/>
      <c r="AU14" s="16" t="s">
        <v>30</v>
      </c>
      <c r="AV14" s="17">
        <v>545</v>
      </c>
      <c r="AW14" s="24"/>
      <c r="AX14" s="16">
        <v>649</v>
      </c>
      <c r="AY14" s="17" t="s">
        <v>30</v>
      </c>
      <c r="AZ14" s="24"/>
      <c r="BA14" s="16">
        <v>458</v>
      </c>
      <c r="BB14" s="17" t="s">
        <v>30</v>
      </c>
      <c r="BC14" s="31"/>
      <c r="BD14" s="36">
        <f t="shared" si="12"/>
        <v>664.2727272727273</v>
      </c>
      <c r="BE14" s="17">
        <f t="shared" si="12"/>
        <v>578.1111111111111</v>
      </c>
      <c r="BF14" s="31">
        <f t="shared" si="13"/>
        <v>0.14903988957419673</v>
      </c>
      <c r="BG14" s="42">
        <f t="shared" si="14"/>
        <v>850</v>
      </c>
      <c r="BH14" s="17">
        <f t="shared" si="14"/>
        <v>795</v>
      </c>
      <c r="BI14" s="31">
        <f t="shared" si="15"/>
        <v>0.06918238993710692</v>
      </c>
      <c r="BJ14" s="46">
        <f t="shared" si="16"/>
        <v>458</v>
      </c>
      <c r="BK14" s="17">
        <f t="shared" si="16"/>
        <v>480</v>
      </c>
      <c r="BL14" s="31">
        <f t="shared" si="17"/>
        <v>-0.04583333333333333</v>
      </c>
      <c r="BM14" s="55">
        <f t="shared" si="18"/>
        <v>0.8558951965065502</v>
      </c>
      <c r="BN14" s="13">
        <f t="shared" si="18"/>
        <v>0.65625</v>
      </c>
    </row>
    <row r="15" spans="1:66" ht="15.75">
      <c r="A15" s="15" t="s">
        <v>43</v>
      </c>
      <c r="B15" s="16">
        <v>1290</v>
      </c>
      <c r="C15" s="17">
        <v>990</v>
      </c>
      <c r="D15" s="24">
        <f t="shared" si="3"/>
        <v>0.30303030303030304</v>
      </c>
      <c r="E15" s="16" t="s">
        <v>30</v>
      </c>
      <c r="F15" s="17">
        <v>1098</v>
      </c>
      <c r="G15" s="24"/>
      <c r="H15" s="16">
        <v>1290</v>
      </c>
      <c r="I15" s="17">
        <v>990</v>
      </c>
      <c r="J15" s="24">
        <f t="shared" si="4"/>
        <v>0.30303030303030304</v>
      </c>
      <c r="K15" s="16" t="s">
        <v>30</v>
      </c>
      <c r="L15" s="17">
        <v>1090</v>
      </c>
      <c r="M15" s="24"/>
      <c r="N15" s="16">
        <v>1290</v>
      </c>
      <c r="O15" s="17">
        <v>980</v>
      </c>
      <c r="P15" s="24">
        <f>(N15-O15)/O15</f>
        <v>0.3163265306122449</v>
      </c>
      <c r="Q15" s="16">
        <v>1290</v>
      </c>
      <c r="R15" s="17">
        <v>995</v>
      </c>
      <c r="S15" s="24">
        <f t="shared" si="6"/>
        <v>0.2964824120603015</v>
      </c>
      <c r="T15" s="16">
        <v>1290</v>
      </c>
      <c r="U15" s="17">
        <v>1090</v>
      </c>
      <c r="V15" s="24">
        <f t="shared" si="7"/>
        <v>0.1834862385321101</v>
      </c>
      <c r="W15" s="16" t="s">
        <v>30</v>
      </c>
      <c r="X15" s="17">
        <v>1089</v>
      </c>
      <c r="Y15" s="24"/>
      <c r="Z15" s="16">
        <v>1280</v>
      </c>
      <c r="AA15" s="17">
        <v>1250</v>
      </c>
      <c r="AB15" s="24">
        <f t="shared" si="1"/>
        <v>0.024</v>
      </c>
      <c r="AC15" s="16">
        <v>990</v>
      </c>
      <c r="AD15" s="17">
        <v>990</v>
      </c>
      <c r="AE15" s="24">
        <f t="shared" si="8"/>
        <v>0</v>
      </c>
      <c r="AF15" s="16">
        <v>1290</v>
      </c>
      <c r="AG15" s="17">
        <v>1190</v>
      </c>
      <c r="AH15" s="24">
        <f t="shared" si="9"/>
        <v>0.08403361344537816</v>
      </c>
      <c r="AI15" s="16" t="s">
        <v>30</v>
      </c>
      <c r="AJ15" s="17" t="s">
        <v>30</v>
      </c>
      <c r="AK15" s="24"/>
      <c r="AL15" s="16">
        <v>1080</v>
      </c>
      <c r="AM15" s="17">
        <v>1080</v>
      </c>
      <c r="AN15" s="24">
        <f t="shared" si="10"/>
        <v>0</v>
      </c>
      <c r="AO15" s="16" t="s">
        <v>30</v>
      </c>
      <c r="AP15" s="17">
        <v>990</v>
      </c>
      <c r="AQ15" s="24"/>
      <c r="AR15" s="16">
        <v>1125</v>
      </c>
      <c r="AS15" s="17">
        <v>1125</v>
      </c>
      <c r="AT15" s="24">
        <f>(AR15-AS15)/AS15</f>
        <v>0</v>
      </c>
      <c r="AU15" s="16">
        <v>995</v>
      </c>
      <c r="AV15" s="17">
        <v>995</v>
      </c>
      <c r="AW15" s="24">
        <f t="shared" si="11"/>
        <v>0</v>
      </c>
      <c r="AX15" s="16" t="s">
        <v>30</v>
      </c>
      <c r="AY15" s="17" t="s">
        <v>30</v>
      </c>
      <c r="AZ15" s="24"/>
      <c r="BA15" s="16">
        <v>798</v>
      </c>
      <c r="BB15" s="17" t="s">
        <v>30</v>
      </c>
      <c r="BC15" s="31"/>
      <c r="BD15" s="36">
        <f t="shared" si="12"/>
        <v>1167.3333333333333</v>
      </c>
      <c r="BE15" s="17">
        <f t="shared" si="12"/>
        <v>1062.8</v>
      </c>
      <c r="BF15" s="31">
        <f t="shared" si="13"/>
        <v>0.09835654246644082</v>
      </c>
      <c r="BG15" s="42">
        <f t="shared" si="14"/>
        <v>1290</v>
      </c>
      <c r="BH15" s="17">
        <f t="shared" si="14"/>
        <v>1250</v>
      </c>
      <c r="BI15" s="31">
        <f t="shared" si="15"/>
        <v>0.032</v>
      </c>
      <c r="BJ15" s="46">
        <f t="shared" si="16"/>
        <v>798</v>
      </c>
      <c r="BK15" s="17">
        <f t="shared" si="16"/>
        <v>980</v>
      </c>
      <c r="BL15" s="31">
        <f t="shared" si="17"/>
        <v>-0.18571428571428572</v>
      </c>
      <c r="BM15" s="55">
        <f t="shared" si="18"/>
        <v>0.6165413533834586</v>
      </c>
      <c r="BN15" s="13">
        <f t="shared" si="18"/>
        <v>0.2755102040816326</v>
      </c>
    </row>
    <row r="16" spans="1:66" ht="15.75">
      <c r="A16" s="15" t="s">
        <v>44</v>
      </c>
      <c r="B16" s="16">
        <v>1290</v>
      </c>
      <c r="C16" s="17">
        <v>990</v>
      </c>
      <c r="D16" s="24">
        <f t="shared" si="3"/>
        <v>0.30303030303030304</v>
      </c>
      <c r="E16" s="16" t="s">
        <v>30</v>
      </c>
      <c r="F16" s="17">
        <v>1098</v>
      </c>
      <c r="G16" s="24"/>
      <c r="H16" s="16">
        <v>1290</v>
      </c>
      <c r="I16" s="17">
        <v>990</v>
      </c>
      <c r="J16" s="24">
        <f t="shared" si="4"/>
        <v>0.30303030303030304</v>
      </c>
      <c r="K16" s="16" t="s">
        <v>30</v>
      </c>
      <c r="L16" s="17">
        <v>1090</v>
      </c>
      <c r="M16" s="24"/>
      <c r="N16" s="16">
        <v>1290</v>
      </c>
      <c r="O16" s="17" t="s">
        <v>30</v>
      </c>
      <c r="P16" s="24"/>
      <c r="Q16" s="16">
        <v>1290</v>
      </c>
      <c r="R16" s="17">
        <v>995</v>
      </c>
      <c r="S16" s="24">
        <f t="shared" si="6"/>
        <v>0.2964824120603015</v>
      </c>
      <c r="T16" s="16">
        <v>1290</v>
      </c>
      <c r="U16" s="17">
        <v>1090</v>
      </c>
      <c r="V16" s="24">
        <f t="shared" si="7"/>
        <v>0.1834862385321101</v>
      </c>
      <c r="W16" s="16" t="s">
        <v>30</v>
      </c>
      <c r="X16" s="17">
        <v>1089</v>
      </c>
      <c r="Y16" s="24"/>
      <c r="Z16" s="16">
        <v>1280</v>
      </c>
      <c r="AA16" s="17">
        <v>1250</v>
      </c>
      <c r="AB16" s="24">
        <f t="shared" si="1"/>
        <v>0.024</v>
      </c>
      <c r="AC16" s="16">
        <v>990</v>
      </c>
      <c r="AD16" s="17">
        <v>990</v>
      </c>
      <c r="AE16" s="24">
        <f t="shared" si="8"/>
        <v>0</v>
      </c>
      <c r="AF16" s="16">
        <v>1290</v>
      </c>
      <c r="AG16" s="17">
        <v>1190</v>
      </c>
      <c r="AH16" s="24">
        <f t="shared" si="9"/>
        <v>0.08403361344537816</v>
      </c>
      <c r="AI16" s="16" t="s">
        <v>30</v>
      </c>
      <c r="AJ16" s="17" t="s">
        <v>30</v>
      </c>
      <c r="AK16" s="24"/>
      <c r="AL16" s="16">
        <v>1080</v>
      </c>
      <c r="AM16" s="17">
        <v>1080</v>
      </c>
      <c r="AN16" s="24">
        <f t="shared" si="10"/>
        <v>0</v>
      </c>
      <c r="AO16" s="16" t="s">
        <v>30</v>
      </c>
      <c r="AP16" s="17">
        <v>990</v>
      </c>
      <c r="AQ16" s="24"/>
      <c r="AR16" s="16">
        <v>1225</v>
      </c>
      <c r="AS16" s="17">
        <v>1125</v>
      </c>
      <c r="AT16" s="24">
        <f>(AR16-AS16)/AS16</f>
        <v>0.08888888888888889</v>
      </c>
      <c r="AU16" s="16">
        <v>995</v>
      </c>
      <c r="AV16" s="17">
        <v>995</v>
      </c>
      <c r="AW16" s="24">
        <f t="shared" si="11"/>
        <v>0</v>
      </c>
      <c r="AX16" s="16">
        <v>1228</v>
      </c>
      <c r="AY16" s="17" t="s">
        <v>30</v>
      </c>
      <c r="AZ16" s="24"/>
      <c r="BA16" s="16">
        <v>798</v>
      </c>
      <c r="BB16" s="17">
        <v>698</v>
      </c>
      <c r="BC16" s="31">
        <f>(BA16-BB16)/BB16</f>
        <v>0.14326647564469913</v>
      </c>
      <c r="BD16" s="36">
        <f t="shared" si="12"/>
        <v>1179.6923076923076</v>
      </c>
      <c r="BE16" s="17">
        <f t="shared" si="12"/>
        <v>1044</v>
      </c>
      <c r="BF16" s="31">
        <f t="shared" si="13"/>
        <v>0.12997347480106095</v>
      </c>
      <c r="BG16" s="42">
        <f t="shared" si="14"/>
        <v>1290</v>
      </c>
      <c r="BH16" s="17">
        <f t="shared" si="14"/>
        <v>1250</v>
      </c>
      <c r="BI16" s="31">
        <f t="shared" si="15"/>
        <v>0.032</v>
      </c>
      <c r="BJ16" s="46">
        <f t="shared" si="16"/>
        <v>798</v>
      </c>
      <c r="BK16" s="17">
        <f t="shared" si="16"/>
        <v>698</v>
      </c>
      <c r="BL16" s="31">
        <f t="shared" si="17"/>
        <v>0.14326647564469913</v>
      </c>
      <c r="BM16" s="55">
        <f t="shared" si="18"/>
        <v>0.6165413533834586</v>
      </c>
      <c r="BN16" s="13">
        <f t="shared" si="18"/>
        <v>0.7908309455587392</v>
      </c>
    </row>
    <row r="17" spans="1:66" ht="15.75">
      <c r="A17" s="15" t="s">
        <v>45</v>
      </c>
      <c r="B17" s="16">
        <v>980</v>
      </c>
      <c r="C17" s="17">
        <v>890</v>
      </c>
      <c r="D17" s="24">
        <f t="shared" si="3"/>
        <v>0.10112359550561797</v>
      </c>
      <c r="E17" s="16" t="s">
        <v>30</v>
      </c>
      <c r="F17" s="17" t="s">
        <v>30</v>
      </c>
      <c r="G17" s="24"/>
      <c r="H17" s="16">
        <v>980</v>
      </c>
      <c r="I17" s="17">
        <v>890</v>
      </c>
      <c r="J17" s="24">
        <f t="shared" si="4"/>
        <v>0.10112359550561797</v>
      </c>
      <c r="K17" s="16">
        <v>890</v>
      </c>
      <c r="L17" s="17">
        <v>890</v>
      </c>
      <c r="M17" s="24">
        <f t="shared" si="5"/>
        <v>0</v>
      </c>
      <c r="N17" s="16" t="s">
        <v>30</v>
      </c>
      <c r="O17" s="17">
        <v>859</v>
      </c>
      <c r="P17" s="24"/>
      <c r="Q17" s="16">
        <v>980</v>
      </c>
      <c r="R17" s="17">
        <v>850</v>
      </c>
      <c r="S17" s="24">
        <f t="shared" si="6"/>
        <v>0.15294117647058825</v>
      </c>
      <c r="T17" s="16">
        <v>980</v>
      </c>
      <c r="U17" s="17">
        <v>840</v>
      </c>
      <c r="V17" s="24">
        <f t="shared" si="7"/>
        <v>0.16666666666666666</v>
      </c>
      <c r="W17" s="16">
        <v>989</v>
      </c>
      <c r="X17" s="17">
        <v>989</v>
      </c>
      <c r="Y17" s="24">
        <f>(W17-X17)/X17</f>
        <v>0</v>
      </c>
      <c r="Z17" s="16">
        <v>990</v>
      </c>
      <c r="AA17" s="17">
        <v>890</v>
      </c>
      <c r="AB17" s="24">
        <f t="shared" si="1"/>
        <v>0.11235955056179775</v>
      </c>
      <c r="AC17" s="16">
        <v>1095</v>
      </c>
      <c r="AD17" s="17">
        <v>850</v>
      </c>
      <c r="AE17" s="24">
        <f t="shared" si="8"/>
        <v>0.28823529411764703</v>
      </c>
      <c r="AF17" s="16" t="s">
        <v>30</v>
      </c>
      <c r="AG17" s="17">
        <v>990</v>
      </c>
      <c r="AH17" s="24"/>
      <c r="AI17" s="16">
        <v>889</v>
      </c>
      <c r="AJ17" s="17" t="s">
        <v>30</v>
      </c>
      <c r="AK17" s="24"/>
      <c r="AL17" s="16">
        <v>890</v>
      </c>
      <c r="AM17" s="17">
        <v>890</v>
      </c>
      <c r="AN17" s="24">
        <f t="shared" si="10"/>
        <v>0</v>
      </c>
      <c r="AO17" s="16" t="s">
        <v>30</v>
      </c>
      <c r="AP17" s="17">
        <v>780</v>
      </c>
      <c r="AQ17" s="24"/>
      <c r="AR17" s="16" t="s">
        <v>30</v>
      </c>
      <c r="AS17" s="17">
        <v>895</v>
      </c>
      <c r="AT17" s="24"/>
      <c r="AU17" s="16">
        <v>850</v>
      </c>
      <c r="AV17" s="17">
        <v>850</v>
      </c>
      <c r="AW17" s="24">
        <f t="shared" si="11"/>
        <v>0</v>
      </c>
      <c r="AX17" s="16" t="s">
        <v>30</v>
      </c>
      <c r="AY17" s="17" t="s">
        <v>30</v>
      </c>
      <c r="AZ17" s="24"/>
      <c r="BA17" s="16" t="s">
        <v>30</v>
      </c>
      <c r="BB17" s="17" t="s">
        <v>30</v>
      </c>
      <c r="BC17" s="31"/>
      <c r="BD17" s="36">
        <f t="shared" si="12"/>
        <v>955.7272727272727</v>
      </c>
      <c r="BE17" s="17">
        <f t="shared" si="12"/>
        <v>882.3571428571429</v>
      </c>
      <c r="BF17" s="31">
        <f t="shared" si="13"/>
        <v>0.08315241788891913</v>
      </c>
      <c r="BG17" s="42">
        <f t="shared" si="14"/>
        <v>1095</v>
      </c>
      <c r="BH17" s="17">
        <f t="shared" si="14"/>
        <v>990</v>
      </c>
      <c r="BI17" s="31">
        <f t="shared" si="15"/>
        <v>0.10606060606060606</v>
      </c>
      <c r="BJ17" s="46">
        <f t="shared" si="16"/>
        <v>850</v>
      </c>
      <c r="BK17" s="17">
        <f t="shared" si="16"/>
        <v>780</v>
      </c>
      <c r="BL17" s="31">
        <f t="shared" si="17"/>
        <v>0.08974358974358974</v>
      </c>
      <c r="BM17" s="55">
        <f t="shared" si="18"/>
        <v>0.28823529411764703</v>
      </c>
      <c r="BN17" s="13">
        <f t="shared" si="18"/>
        <v>0.2692307692307692</v>
      </c>
    </row>
    <row r="18" spans="1:66" ht="15.75">
      <c r="A18" s="15" t="s">
        <v>46</v>
      </c>
      <c r="B18" s="16">
        <v>690</v>
      </c>
      <c r="C18" s="17">
        <v>670</v>
      </c>
      <c r="D18" s="24">
        <f t="shared" si="3"/>
        <v>0.029850746268656716</v>
      </c>
      <c r="E18" s="16" t="s">
        <v>30</v>
      </c>
      <c r="F18" s="17">
        <v>699</v>
      </c>
      <c r="G18" s="24"/>
      <c r="H18" s="16">
        <v>690</v>
      </c>
      <c r="I18" s="17" t="s">
        <v>30</v>
      </c>
      <c r="J18" s="24"/>
      <c r="K18" s="16">
        <v>690</v>
      </c>
      <c r="L18" s="17">
        <v>650</v>
      </c>
      <c r="M18" s="24">
        <f t="shared" si="5"/>
        <v>0.06153846153846154</v>
      </c>
      <c r="N18" s="16">
        <v>690</v>
      </c>
      <c r="O18" s="17">
        <v>750</v>
      </c>
      <c r="P18" s="24">
        <f>(N18-O18)/O18</f>
        <v>-0.08</v>
      </c>
      <c r="Q18" s="16">
        <v>690</v>
      </c>
      <c r="R18" s="17">
        <v>590</v>
      </c>
      <c r="S18" s="24">
        <f t="shared" si="6"/>
        <v>0.1694915254237288</v>
      </c>
      <c r="T18" s="16">
        <v>690</v>
      </c>
      <c r="U18" s="17">
        <v>490</v>
      </c>
      <c r="V18" s="24">
        <f t="shared" si="7"/>
        <v>0.40816326530612246</v>
      </c>
      <c r="W18" s="16" t="s">
        <v>30</v>
      </c>
      <c r="X18" s="17" t="s">
        <v>30</v>
      </c>
      <c r="Y18" s="24"/>
      <c r="Z18" s="16">
        <v>690</v>
      </c>
      <c r="AA18" s="17">
        <v>590</v>
      </c>
      <c r="AB18" s="24">
        <f t="shared" si="1"/>
        <v>0.1694915254237288</v>
      </c>
      <c r="AC18" s="16">
        <v>800</v>
      </c>
      <c r="AD18" s="17">
        <v>780</v>
      </c>
      <c r="AE18" s="24">
        <f t="shared" si="8"/>
        <v>0.02564102564102564</v>
      </c>
      <c r="AF18" s="16">
        <v>690</v>
      </c>
      <c r="AG18" s="17" t="s">
        <v>30</v>
      </c>
      <c r="AH18" s="24"/>
      <c r="AI18" s="16">
        <v>548</v>
      </c>
      <c r="AJ18" s="17">
        <v>445</v>
      </c>
      <c r="AK18" s="24">
        <f>(AI18-AJ18)/AJ18</f>
        <v>0.23146067415730337</v>
      </c>
      <c r="AL18" s="16">
        <v>650</v>
      </c>
      <c r="AM18" s="17">
        <v>650</v>
      </c>
      <c r="AN18" s="24">
        <f t="shared" si="10"/>
        <v>0</v>
      </c>
      <c r="AO18" s="16" t="s">
        <v>30</v>
      </c>
      <c r="AP18" s="17">
        <v>450</v>
      </c>
      <c r="AQ18" s="24"/>
      <c r="AR18" s="16" t="s">
        <v>30</v>
      </c>
      <c r="AS18" s="17" t="s">
        <v>30</v>
      </c>
      <c r="AT18" s="24"/>
      <c r="AU18" s="16">
        <v>375</v>
      </c>
      <c r="AV18" s="17">
        <v>375</v>
      </c>
      <c r="AW18" s="24">
        <f t="shared" si="11"/>
        <v>0</v>
      </c>
      <c r="AX18" s="16" t="s">
        <v>30</v>
      </c>
      <c r="AY18" s="17" t="s">
        <v>30</v>
      </c>
      <c r="AZ18" s="24"/>
      <c r="BA18" s="16">
        <v>598</v>
      </c>
      <c r="BB18" s="17">
        <v>575</v>
      </c>
      <c r="BC18" s="31">
        <f aca="true" t="shared" si="20" ref="BC18:BC23">(BA18-BB18)/BB18</f>
        <v>0.04</v>
      </c>
      <c r="BD18" s="36">
        <f t="shared" si="12"/>
        <v>653.1538461538462</v>
      </c>
      <c r="BE18" s="17">
        <f t="shared" si="12"/>
        <v>593.3846153846154</v>
      </c>
      <c r="BF18" s="31">
        <f t="shared" si="13"/>
        <v>0.10072595281306726</v>
      </c>
      <c r="BG18" s="42">
        <f t="shared" si="14"/>
        <v>800</v>
      </c>
      <c r="BH18" s="17">
        <f t="shared" si="14"/>
        <v>780</v>
      </c>
      <c r="BI18" s="31">
        <f t="shared" si="15"/>
        <v>0.02564102564102564</v>
      </c>
      <c r="BJ18" s="46">
        <f t="shared" si="16"/>
        <v>375</v>
      </c>
      <c r="BK18" s="17">
        <f t="shared" si="16"/>
        <v>375</v>
      </c>
      <c r="BL18" s="31">
        <f t="shared" si="17"/>
        <v>0</v>
      </c>
      <c r="BM18" s="55">
        <f t="shared" si="18"/>
        <v>1.1333333333333333</v>
      </c>
      <c r="BN18" s="13">
        <f t="shared" si="18"/>
        <v>1.08</v>
      </c>
    </row>
    <row r="19" spans="1:66" ht="15.75">
      <c r="A19" s="15" t="s">
        <v>47</v>
      </c>
      <c r="B19" s="16">
        <v>1280</v>
      </c>
      <c r="C19" s="17">
        <v>1080</v>
      </c>
      <c r="D19" s="24">
        <f t="shared" si="3"/>
        <v>0.18518518518518517</v>
      </c>
      <c r="E19" s="16">
        <v>1198</v>
      </c>
      <c r="F19" s="17">
        <v>998</v>
      </c>
      <c r="G19" s="24">
        <f>(E19-F19)/F19</f>
        <v>0.20040080160320642</v>
      </c>
      <c r="H19" s="16">
        <v>1280</v>
      </c>
      <c r="I19" s="17">
        <v>1090</v>
      </c>
      <c r="J19" s="24">
        <f t="shared" si="4"/>
        <v>0.1743119266055046</v>
      </c>
      <c r="K19" s="16">
        <v>1090</v>
      </c>
      <c r="L19" s="17">
        <v>1050</v>
      </c>
      <c r="M19" s="24">
        <f t="shared" si="5"/>
        <v>0.0380952380952381</v>
      </c>
      <c r="N19" s="16">
        <v>1280</v>
      </c>
      <c r="O19" s="17">
        <v>980</v>
      </c>
      <c r="P19" s="24">
        <f>(N19-O19)/O19</f>
        <v>0.30612244897959184</v>
      </c>
      <c r="Q19" s="16">
        <v>1280</v>
      </c>
      <c r="R19" s="17">
        <v>980</v>
      </c>
      <c r="S19" s="24">
        <f t="shared" si="6"/>
        <v>0.30612244897959184</v>
      </c>
      <c r="T19" s="16">
        <v>1280</v>
      </c>
      <c r="U19" s="17">
        <v>1090</v>
      </c>
      <c r="V19" s="24">
        <f t="shared" si="7"/>
        <v>0.1743119266055046</v>
      </c>
      <c r="W19" s="16">
        <v>989</v>
      </c>
      <c r="X19" s="17">
        <v>989</v>
      </c>
      <c r="Y19" s="24">
        <f>(W19-X19)/X19</f>
        <v>0</v>
      </c>
      <c r="Z19" s="16">
        <v>1390</v>
      </c>
      <c r="AA19" s="17">
        <v>1080</v>
      </c>
      <c r="AB19" s="24">
        <f t="shared" si="1"/>
        <v>0.28703703703703703</v>
      </c>
      <c r="AC19" s="16">
        <v>1100</v>
      </c>
      <c r="AD19" s="17">
        <v>1090</v>
      </c>
      <c r="AE19" s="24">
        <f t="shared" si="8"/>
        <v>0.009174311926605505</v>
      </c>
      <c r="AF19" s="16">
        <v>1250</v>
      </c>
      <c r="AG19" s="17">
        <v>1290</v>
      </c>
      <c r="AH19" s="24">
        <f t="shared" si="9"/>
        <v>-0.031007751937984496</v>
      </c>
      <c r="AI19" s="16">
        <v>1450</v>
      </c>
      <c r="AJ19" s="17">
        <v>1198</v>
      </c>
      <c r="AK19" s="24">
        <f>(AI19-AJ19)/AJ19</f>
        <v>0.21035058430717862</v>
      </c>
      <c r="AL19" s="16">
        <v>1180</v>
      </c>
      <c r="AM19" s="17">
        <v>1080</v>
      </c>
      <c r="AN19" s="24">
        <f t="shared" si="10"/>
        <v>0.09259259259259259</v>
      </c>
      <c r="AO19" s="16">
        <v>998</v>
      </c>
      <c r="AP19" s="17">
        <v>990</v>
      </c>
      <c r="AQ19" s="24">
        <f>(AO19-AP19)/AP19</f>
        <v>0.00808080808080808</v>
      </c>
      <c r="AR19" s="16">
        <v>1045</v>
      </c>
      <c r="AS19" s="17" t="s">
        <v>30</v>
      </c>
      <c r="AT19" s="24"/>
      <c r="AU19" s="16">
        <v>885</v>
      </c>
      <c r="AV19" s="17">
        <v>785</v>
      </c>
      <c r="AW19" s="24">
        <f t="shared" si="11"/>
        <v>0.12738853503184713</v>
      </c>
      <c r="AX19" s="16" t="s">
        <v>30</v>
      </c>
      <c r="AY19" s="17" t="s">
        <v>30</v>
      </c>
      <c r="AZ19" s="24"/>
      <c r="BA19" s="16">
        <v>928</v>
      </c>
      <c r="BB19" s="17">
        <v>884</v>
      </c>
      <c r="BC19" s="31">
        <f t="shared" si="20"/>
        <v>0.049773755656108594</v>
      </c>
      <c r="BD19" s="36">
        <f t="shared" si="12"/>
        <v>1170.764705882353</v>
      </c>
      <c r="BE19" s="17">
        <f t="shared" si="12"/>
        <v>1040.875</v>
      </c>
      <c r="BF19" s="31">
        <f t="shared" si="13"/>
        <v>0.12478895725457229</v>
      </c>
      <c r="BG19" s="42">
        <f t="shared" si="14"/>
        <v>1450</v>
      </c>
      <c r="BH19" s="17">
        <f t="shared" si="14"/>
        <v>1290</v>
      </c>
      <c r="BI19" s="31">
        <f t="shared" si="15"/>
        <v>0.12403100775193798</v>
      </c>
      <c r="BJ19" s="46">
        <f t="shared" si="16"/>
        <v>885</v>
      </c>
      <c r="BK19" s="17">
        <f t="shared" si="16"/>
        <v>785</v>
      </c>
      <c r="BL19" s="31">
        <f t="shared" si="17"/>
        <v>0.12738853503184713</v>
      </c>
      <c r="BM19" s="55">
        <f t="shared" si="18"/>
        <v>0.6384180790960452</v>
      </c>
      <c r="BN19" s="13">
        <f t="shared" si="18"/>
        <v>0.643312101910828</v>
      </c>
    </row>
    <row r="20" spans="1:66" ht="15.75">
      <c r="A20" s="15" t="s">
        <v>48</v>
      </c>
      <c r="B20" s="16">
        <v>980</v>
      </c>
      <c r="C20" s="17">
        <v>590</v>
      </c>
      <c r="D20" s="24">
        <f t="shared" si="3"/>
        <v>0.6610169491525424</v>
      </c>
      <c r="E20" s="16" t="s">
        <v>30</v>
      </c>
      <c r="F20" s="17">
        <v>599</v>
      </c>
      <c r="G20" s="24"/>
      <c r="H20" s="16">
        <v>980</v>
      </c>
      <c r="I20" s="17">
        <v>560</v>
      </c>
      <c r="J20" s="24">
        <f t="shared" si="4"/>
        <v>0.75</v>
      </c>
      <c r="K20" s="16" t="s">
        <v>30</v>
      </c>
      <c r="L20" s="17">
        <v>690</v>
      </c>
      <c r="M20" s="24"/>
      <c r="N20" s="16" t="s">
        <v>30</v>
      </c>
      <c r="O20" s="17">
        <v>650</v>
      </c>
      <c r="P20" s="24"/>
      <c r="Q20" s="16">
        <v>980</v>
      </c>
      <c r="R20" s="17">
        <v>850</v>
      </c>
      <c r="S20" s="24">
        <f t="shared" si="6"/>
        <v>0.15294117647058825</v>
      </c>
      <c r="T20" s="16">
        <v>840</v>
      </c>
      <c r="U20" s="17">
        <v>790</v>
      </c>
      <c r="V20" s="24">
        <f t="shared" si="7"/>
        <v>0.06329113924050633</v>
      </c>
      <c r="W20" s="16">
        <v>990</v>
      </c>
      <c r="X20" s="17">
        <v>599</v>
      </c>
      <c r="Y20" s="24">
        <f>(W20-X20)/X20</f>
        <v>0.6527545909849749</v>
      </c>
      <c r="Z20" s="16">
        <v>890</v>
      </c>
      <c r="AA20" s="17">
        <v>790</v>
      </c>
      <c r="AB20" s="24">
        <f t="shared" si="1"/>
        <v>0.12658227848101267</v>
      </c>
      <c r="AC20" s="16">
        <v>800</v>
      </c>
      <c r="AD20" s="17" t="s">
        <v>30</v>
      </c>
      <c r="AE20" s="24"/>
      <c r="AF20" s="16">
        <v>690</v>
      </c>
      <c r="AG20" s="17">
        <v>690</v>
      </c>
      <c r="AH20" s="24">
        <f t="shared" si="9"/>
        <v>0</v>
      </c>
      <c r="AI20" s="16">
        <v>1050</v>
      </c>
      <c r="AJ20" s="17" t="s">
        <v>30</v>
      </c>
      <c r="AK20" s="24"/>
      <c r="AL20" s="16">
        <v>690</v>
      </c>
      <c r="AM20" s="17">
        <v>650</v>
      </c>
      <c r="AN20" s="24">
        <f t="shared" si="10"/>
        <v>0.06153846153846154</v>
      </c>
      <c r="AO20" s="16" t="s">
        <v>30</v>
      </c>
      <c r="AP20" s="17">
        <v>650</v>
      </c>
      <c r="AQ20" s="24"/>
      <c r="AR20" s="16" t="s">
        <v>30</v>
      </c>
      <c r="AS20" s="17" t="s">
        <v>30</v>
      </c>
      <c r="AT20" s="24"/>
      <c r="AU20" s="16">
        <v>645</v>
      </c>
      <c r="AV20" s="17" t="s">
        <v>30</v>
      </c>
      <c r="AW20" s="24"/>
      <c r="AX20" s="16">
        <v>998</v>
      </c>
      <c r="AY20" s="17">
        <v>698</v>
      </c>
      <c r="AZ20" s="24">
        <f>(AX20-AY20)/AY20</f>
        <v>0.4297994269340974</v>
      </c>
      <c r="BA20" s="16">
        <v>598</v>
      </c>
      <c r="BB20" s="17">
        <v>589</v>
      </c>
      <c r="BC20" s="31">
        <f t="shared" si="20"/>
        <v>0.015280135823429542</v>
      </c>
      <c r="BD20" s="36">
        <f t="shared" si="12"/>
        <v>856.2307692307693</v>
      </c>
      <c r="BE20" s="17">
        <f t="shared" si="12"/>
        <v>671.0714285714286</v>
      </c>
      <c r="BF20" s="31">
        <f t="shared" si="13"/>
        <v>0.27591599459614374</v>
      </c>
      <c r="BG20" s="42">
        <f t="shared" si="14"/>
        <v>1050</v>
      </c>
      <c r="BH20" s="17">
        <f t="shared" si="14"/>
        <v>850</v>
      </c>
      <c r="BI20" s="31">
        <f t="shared" si="15"/>
        <v>0.23529411764705882</v>
      </c>
      <c r="BJ20" s="46">
        <f t="shared" si="16"/>
        <v>598</v>
      </c>
      <c r="BK20" s="17">
        <f t="shared" si="16"/>
        <v>560</v>
      </c>
      <c r="BL20" s="31">
        <f t="shared" si="17"/>
        <v>0.06785714285714285</v>
      </c>
      <c r="BM20" s="55">
        <f t="shared" si="18"/>
        <v>0.7558528428093646</v>
      </c>
      <c r="BN20" s="13">
        <f t="shared" si="18"/>
        <v>0.5178571428571429</v>
      </c>
    </row>
    <row r="21" spans="1:66" ht="15.75">
      <c r="A21" s="15" t="s">
        <v>49</v>
      </c>
      <c r="B21" s="16">
        <v>1490</v>
      </c>
      <c r="C21" s="17">
        <v>1190</v>
      </c>
      <c r="D21" s="24">
        <f t="shared" si="3"/>
        <v>0.25210084033613445</v>
      </c>
      <c r="E21" s="16">
        <v>1498</v>
      </c>
      <c r="F21" s="17">
        <v>1298</v>
      </c>
      <c r="G21" s="24">
        <f>(E21-F21)/F21</f>
        <v>0.15408320493066255</v>
      </c>
      <c r="H21" s="16">
        <v>1490</v>
      </c>
      <c r="I21" s="17">
        <v>1295</v>
      </c>
      <c r="J21" s="24">
        <f t="shared" si="4"/>
        <v>0.15057915057915058</v>
      </c>
      <c r="K21" s="16">
        <v>1290</v>
      </c>
      <c r="L21" s="17">
        <v>1190</v>
      </c>
      <c r="M21" s="24">
        <f t="shared" si="5"/>
        <v>0.08403361344537816</v>
      </c>
      <c r="N21" s="16">
        <v>1490</v>
      </c>
      <c r="O21" s="17">
        <v>1290</v>
      </c>
      <c r="P21" s="24">
        <f>(N21-O21)/O21</f>
        <v>0.15503875968992248</v>
      </c>
      <c r="Q21" s="16">
        <v>1490</v>
      </c>
      <c r="R21" s="17">
        <v>1190</v>
      </c>
      <c r="S21" s="24">
        <f t="shared" si="6"/>
        <v>0.25210084033613445</v>
      </c>
      <c r="T21" s="16">
        <v>1490</v>
      </c>
      <c r="U21" s="17">
        <v>1390</v>
      </c>
      <c r="V21" s="24">
        <f t="shared" si="7"/>
        <v>0.07194244604316546</v>
      </c>
      <c r="W21" s="16">
        <v>1489</v>
      </c>
      <c r="X21" s="17">
        <v>1279</v>
      </c>
      <c r="Y21" s="24">
        <f>(W21-X21)/X21</f>
        <v>0.1641907740422205</v>
      </c>
      <c r="Z21" s="16">
        <v>1390</v>
      </c>
      <c r="AA21" s="17">
        <v>1180</v>
      </c>
      <c r="AB21" s="24">
        <f t="shared" si="1"/>
        <v>0.17796610169491525</v>
      </c>
      <c r="AC21" s="16">
        <v>1100</v>
      </c>
      <c r="AD21" s="17">
        <v>1290</v>
      </c>
      <c r="AE21" s="24"/>
      <c r="AF21" s="16">
        <v>1490</v>
      </c>
      <c r="AG21" s="17">
        <v>1290</v>
      </c>
      <c r="AH21" s="24">
        <f t="shared" si="9"/>
        <v>0.15503875968992248</v>
      </c>
      <c r="AI21" s="16">
        <v>1690</v>
      </c>
      <c r="AJ21" s="17">
        <v>1298</v>
      </c>
      <c r="AK21" s="24">
        <f>(AI21-AJ21)/AJ21</f>
        <v>0.3020030816640986</v>
      </c>
      <c r="AL21" s="16">
        <v>1290</v>
      </c>
      <c r="AM21" s="17">
        <v>1080</v>
      </c>
      <c r="AN21" s="24">
        <f t="shared" si="10"/>
        <v>0.19444444444444445</v>
      </c>
      <c r="AO21" s="16">
        <v>1275</v>
      </c>
      <c r="AP21" s="17">
        <v>990</v>
      </c>
      <c r="AQ21" s="24">
        <f>(AO21-AP21)/AP21</f>
        <v>0.2878787878787879</v>
      </c>
      <c r="AR21" s="16">
        <v>1390</v>
      </c>
      <c r="AS21" s="17">
        <v>1150</v>
      </c>
      <c r="AT21" s="24">
        <f>(AR21-AS21)/AS21</f>
        <v>0.20869565217391303</v>
      </c>
      <c r="AU21" s="16">
        <v>1340</v>
      </c>
      <c r="AV21" s="17" t="s">
        <v>30</v>
      </c>
      <c r="AW21" s="24"/>
      <c r="AX21" s="16">
        <v>1598</v>
      </c>
      <c r="AY21" s="17">
        <v>1098</v>
      </c>
      <c r="AZ21" s="24">
        <f>(AX21-AY21)/AY21</f>
        <v>0.4553734061930783</v>
      </c>
      <c r="BA21" s="16">
        <v>1198</v>
      </c>
      <c r="BB21" s="17">
        <v>1098</v>
      </c>
      <c r="BC21" s="31">
        <f t="shared" si="20"/>
        <v>0.09107468123861566</v>
      </c>
      <c r="BD21" s="36">
        <f t="shared" si="12"/>
        <v>1416</v>
      </c>
      <c r="BE21" s="17">
        <f t="shared" si="12"/>
        <v>1211.5294117647059</v>
      </c>
      <c r="BF21" s="31">
        <f t="shared" si="13"/>
        <v>0.16877063507477183</v>
      </c>
      <c r="BG21" s="42">
        <f t="shared" si="14"/>
        <v>1690</v>
      </c>
      <c r="BH21" s="17">
        <f t="shared" si="14"/>
        <v>1390</v>
      </c>
      <c r="BI21" s="31">
        <f t="shared" si="15"/>
        <v>0.2158273381294964</v>
      </c>
      <c r="BJ21" s="46">
        <f t="shared" si="16"/>
        <v>1100</v>
      </c>
      <c r="BK21" s="17">
        <f t="shared" si="16"/>
        <v>990</v>
      </c>
      <c r="BL21" s="31">
        <f t="shared" si="17"/>
        <v>0.1111111111111111</v>
      </c>
      <c r="BM21" s="55">
        <f t="shared" si="18"/>
        <v>0.5363636363636364</v>
      </c>
      <c r="BN21" s="13">
        <f t="shared" si="18"/>
        <v>0.40404040404040403</v>
      </c>
    </row>
    <row r="22" spans="1:66" ht="15.75">
      <c r="A22" s="15" t="s">
        <v>50</v>
      </c>
      <c r="B22" s="16">
        <v>990</v>
      </c>
      <c r="C22" s="17">
        <v>890</v>
      </c>
      <c r="D22" s="24">
        <f t="shared" si="3"/>
        <v>0.11235955056179775</v>
      </c>
      <c r="E22" s="16" t="s">
        <v>30</v>
      </c>
      <c r="F22" s="17" t="s">
        <v>30</v>
      </c>
      <c r="G22" s="24"/>
      <c r="H22" s="16">
        <v>990</v>
      </c>
      <c r="I22" s="17">
        <v>890</v>
      </c>
      <c r="J22" s="24">
        <f t="shared" si="4"/>
        <v>0.11235955056179775</v>
      </c>
      <c r="K22" s="16">
        <v>980</v>
      </c>
      <c r="L22" s="17">
        <v>890</v>
      </c>
      <c r="M22" s="24">
        <f t="shared" si="5"/>
        <v>0.10112359550561797</v>
      </c>
      <c r="N22" s="16">
        <v>990</v>
      </c>
      <c r="O22" s="17">
        <v>859</v>
      </c>
      <c r="P22" s="24">
        <f>(N22-O22)/O22</f>
        <v>0.15250291036088476</v>
      </c>
      <c r="Q22" s="16">
        <v>990</v>
      </c>
      <c r="R22" s="17">
        <v>950</v>
      </c>
      <c r="S22" s="24">
        <f t="shared" si="6"/>
        <v>0.042105263157894736</v>
      </c>
      <c r="T22" s="16">
        <v>990</v>
      </c>
      <c r="U22" s="17">
        <v>980</v>
      </c>
      <c r="V22" s="24">
        <f t="shared" si="7"/>
        <v>0.01020408163265306</v>
      </c>
      <c r="W22" s="16">
        <v>989</v>
      </c>
      <c r="X22" s="17">
        <v>895</v>
      </c>
      <c r="Y22" s="24">
        <f>(W22-X22)/X22</f>
        <v>0.10502793296089385</v>
      </c>
      <c r="Z22" s="16">
        <v>1090</v>
      </c>
      <c r="AA22" s="17">
        <v>940</v>
      </c>
      <c r="AB22" s="24">
        <f t="shared" si="1"/>
        <v>0.1595744680851064</v>
      </c>
      <c r="AC22" s="16">
        <v>850</v>
      </c>
      <c r="AD22" s="17">
        <v>895</v>
      </c>
      <c r="AE22" s="24">
        <f t="shared" si="8"/>
        <v>-0.05027932960893855</v>
      </c>
      <c r="AF22" s="16">
        <v>890</v>
      </c>
      <c r="AG22" s="17">
        <v>890</v>
      </c>
      <c r="AH22" s="24">
        <f t="shared" si="9"/>
        <v>0</v>
      </c>
      <c r="AI22" s="16">
        <v>1200</v>
      </c>
      <c r="AJ22" s="17" t="s">
        <v>30</v>
      </c>
      <c r="AK22" s="24"/>
      <c r="AL22" s="16">
        <v>950</v>
      </c>
      <c r="AM22" s="17">
        <v>870</v>
      </c>
      <c r="AN22" s="24">
        <f t="shared" si="10"/>
        <v>0.09195402298850575</v>
      </c>
      <c r="AO22" s="16" t="s">
        <v>30</v>
      </c>
      <c r="AP22" s="17">
        <v>990</v>
      </c>
      <c r="AQ22" s="24"/>
      <c r="AR22" s="16">
        <v>790</v>
      </c>
      <c r="AS22" s="17">
        <v>750</v>
      </c>
      <c r="AT22" s="24">
        <f>(AR22-AS22)/AS22</f>
        <v>0.05333333333333334</v>
      </c>
      <c r="AU22" s="16">
        <v>735</v>
      </c>
      <c r="AV22" s="17" t="s">
        <v>30</v>
      </c>
      <c r="AW22" s="24"/>
      <c r="AX22" s="16">
        <v>1295</v>
      </c>
      <c r="AY22" s="17">
        <v>798</v>
      </c>
      <c r="AZ22" s="24">
        <f>(AX22-AY22)/AY22</f>
        <v>0.6228070175438597</v>
      </c>
      <c r="BA22" s="16">
        <v>798</v>
      </c>
      <c r="BB22" s="17">
        <v>798</v>
      </c>
      <c r="BC22" s="31">
        <f t="shared" si="20"/>
        <v>0</v>
      </c>
      <c r="BD22" s="36">
        <f t="shared" si="12"/>
        <v>969.8125</v>
      </c>
      <c r="BE22" s="17">
        <f t="shared" si="12"/>
        <v>885.6666666666666</v>
      </c>
      <c r="BF22" s="31">
        <f t="shared" si="13"/>
        <v>0.09500846819721495</v>
      </c>
      <c r="BG22" s="42">
        <f t="shared" si="14"/>
        <v>1295</v>
      </c>
      <c r="BH22" s="17">
        <f t="shared" si="14"/>
        <v>990</v>
      </c>
      <c r="BI22" s="31">
        <f t="shared" si="15"/>
        <v>0.30808080808080807</v>
      </c>
      <c r="BJ22" s="46">
        <f t="shared" si="16"/>
        <v>735</v>
      </c>
      <c r="BK22" s="17">
        <f t="shared" si="16"/>
        <v>750</v>
      </c>
      <c r="BL22" s="31">
        <f t="shared" si="17"/>
        <v>-0.02</v>
      </c>
      <c r="BM22" s="55">
        <f t="shared" si="18"/>
        <v>0.7619047619047619</v>
      </c>
      <c r="BN22" s="13">
        <f t="shared" si="18"/>
        <v>0.32</v>
      </c>
    </row>
    <row r="23" spans="1:66" ht="15.75">
      <c r="A23" s="15" t="s">
        <v>51</v>
      </c>
      <c r="B23" s="16">
        <v>1490</v>
      </c>
      <c r="C23" s="17">
        <v>1190</v>
      </c>
      <c r="D23" s="24">
        <f t="shared" si="3"/>
        <v>0.25210084033613445</v>
      </c>
      <c r="E23" s="16">
        <v>1598</v>
      </c>
      <c r="F23" s="17" t="s">
        <v>30</v>
      </c>
      <c r="G23" s="24"/>
      <c r="H23" s="16">
        <v>1490</v>
      </c>
      <c r="I23" s="17">
        <v>1495</v>
      </c>
      <c r="J23" s="24">
        <f t="shared" si="4"/>
        <v>-0.0033444816053511705</v>
      </c>
      <c r="K23" s="16">
        <v>1390</v>
      </c>
      <c r="L23" s="17">
        <v>1390</v>
      </c>
      <c r="M23" s="24">
        <f t="shared" si="5"/>
        <v>0</v>
      </c>
      <c r="N23" s="16">
        <v>1490</v>
      </c>
      <c r="O23" s="17" t="s">
        <v>30</v>
      </c>
      <c r="P23" s="24"/>
      <c r="Q23" s="16">
        <v>1490</v>
      </c>
      <c r="R23" s="17">
        <v>1290</v>
      </c>
      <c r="S23" s="24">
        <f t="shared" si="6"/>
        <v>0.15503875968992248</v>
      </c>
      <c r="T23" s="16">
        <v>1490</v>
      </c>
      <c r="U23" s="17">
        <v>1390</v>
      </c>
      <c r="V23" s="24">
        <f t="shared" si="7"/>
        <v>0.07194244604316546</v>
      </c>
      <c r="W23" s="16">
        <v>1248</v>
      </c>
      <c r="X23" s="17">
        <v>1189</v>
      </c>
      <c r="Y23" s="24">
        <f>(W23-X23)/X23</f>
        <v>0.0496215306980656</v>
      </c>
      <c r="Z23" s="16">
        <v>1390</v>
      </c>
      <c r="AA23" s="17">
        <v>1180</v>
      </c>
      <c r="AB23" s="24">
        <f t="shared" si="1"/>
        <v>0.17796610169491525</v>
      </c>
      <c r="AC23" s="16">
        <v>1000</v>
      </c>
      <c r="AD23" s="17">
        <v>1495</v>
      </c>
      <c r="AE23" s="24"/>
      <c r="AF23" s="16">
        <v>1490</v>
      </c>
      <c r="AG23" s="17">
        <v>1590</v>
      </c>
      <c r="AH23" s="24">
        <f t="shared" si="9"/>
        <v>-0.06289308176100629</v>
      </c>
      <c r="AI23" s="16">
        <v>1798</v>
      </c>
      <c r="AJ23" s="17" t="s">
        <v>30</v>
      </c>
      <c r="AK23" s="24"/>
      <c r="AL23" s="16">
        <v>1480</v>
      </c>
      <c r="AM23" s="17">
        <v>1290</v>
      </c>
      <c r="AN23" s="24">
        <f t="shared" si="10"/>
        <v>0.14728682170542637</v>
      </c>
      <c r="AO23" s="16">
        <v>1275</v>
      </c>
      <c r="AP23" s="17">
        <v>980</v>
      </c>
      <c r="AQ23" s="24">
        <f>(AO23-AP23)/AP23</f>
        <v>0.3010204081632653</v>
      </c>
      <c r="AR23" s="16">
        <v>1350</v>
      </c>
      <c r="AS23" s="17" t="s">
        <v>30</v>
      </c>
      <c r="AT23" s="24"/>
      <c r="AU23" s="16">
        <v>1055</v>
      </c>
      <c r="AV23" s="17">
        <v>1055</v>
      </c>
      <c r="AW23" s="24">
        <f t="shared" si="11"/>
        <v>0</v>
      </c>
      <c r="AX23" s="16" t="s">
        <v>30</v>
      </c>
      <c r="AY23" s="17" t="s">
        <v>30</v>
      </c>
      <c r="AZ23" s="24"/>
      <c r="BA23" s="16">
        <v>1198</v>
      </c>
      <c r="BB23" s="17">
        <v>1198</v>
      </c>
      <c r="BC23" s="31">
        <f t="shared" si="20"/>
        <v>0</v>
      </c>
      <c r="BD23" s="36">
        <f t="shared" si="12"/>
        <v>1395.4117647058824</v>
      </c>
      <c r="BE23" s="17">
        <f t="shared" si="12"/>
        <v>1287.076923076923</v>
      </c>
      <c r="BF23" s="31">
        <f t="shared" si="13"/>
        <v>0.08417122526753953</v>
      </c>
      <c r="BG23" s="42">
        <f t="shared" si="14"/>
        <v>1798</v>
      </c>
      <c r="BH23" s="17">
        <f t="shared" si="14"/>
        <v>1590</v>
      </c>
      <c r="BI23" s="31">
        <f t="shared" si="15"/>
        <v>0.13081761006289308</v>
      </c>
      <c r="BJ23" s="46">
        <f t="shared" si="16"/>
        <v>1000</v>
      </c>
      <c r="BK23" s="17">
        <f t="shared" si="16"/>
        <v>980</v>
      </c>
      <c r="BL23" s="31">
        <f t="shared" si="17"/>
        <v>0.02040816326530612</v>
      </c>
      <c r="BM23" s="55">
        <f t="shared" si="18"/>
        <v>0.798</v>
      </c>
      <c r="BN23" s="13">
        <f t="shared" si="18"/>
        <v>0.6224489795918368</v>
      </c>
    </row>
    <row r="24" spans="1:66" ht="15.75">
      <c r="A24" s="15" t="s">
        <v>56</v>
      </c>
      <c r="B24" s="16" t="s">
        <v>30</v>
      </c>
      <c r="C24" s="17">
        <v>990</v>
      </c>
      <c r="D24" s="24"/>
      <c r="E24" s="16" t="s">
        <v>30</v>
      </c>
      <c r="F24" s="17" t="s">
        <v>30</v>
      </c>
      <c r="G24" s="24"/>
      <c r="H24" s="16">
        <v>1180</v>
      </c>
      <c r="I24" s="17">
        <v>895</v>
      </c>
      <c r="J24" s="24">
        <f t="shared" si="4"/>
        <v>0.31843575418994413</v>
      </c>
      <c r="K24" s="16">
        <v>1090</v>
      </c>
      <c r="L24" s="17">
        <v>1090</v>
      </c>
      <c r="M24" s="24">
        <f t="shared" si="5"/>
        <v>0</v>
      </c>
      <c r="N24" s="16" t="s">
        <v>30</v>
      </c>
      <c r="O24" s="17">
        <v>980</v>
      </c>
      <c r="P24" s="24"/>
      <c r="Q24" s="16">
        <v>1180</v>
      </c>
      <c r="R24" s="17">
        <v>899</v>
      </c>
      <c r="S24" s="24">
        <f t="shared" si="6"/>
        <v>0.3125695216907675</v>
      </c>
      <c r="T24" s="16" t="s">
        <v>30</v>
      </c>
      <c r="U24" s="17">
        <v>890</v>
      </c>
      <c r="V24" s="24"/>
      <c r="W24" s="16" t="s">
        <v>30</v>
      </c>
      <c r="X24" s="17" t="s">
        <v>30</v>
      </c>
      <c r="Y24" s="24"/>
      <c r="Z24" s="16">
        <v>1180</v>
      </c>
      <c r="AA24" s="17">
        <v>990</v>
      </c>
      <c r="AB24" s="24">
        <f t="shared" si="1"/>
        <v>0.1919191919191919</v>
      </c>
      <c r="AC24" s="16">
        <v>800</v>
      </c>
      <c r="AD24" s="17">
        <v>995</v>
      </c>
      <c r="AE24" s="24"/>
      <c r="AF24" s="16">
        <v>990</v>
      </c>
      <c r="AG24" s="17" t="s">
        <v>30</v>
      </c>
      <c r="AH24" s="24"/>
      <c r="AI24" s="16" t="s">
        <v>30</v>
      </c>
      <c r="AJ24" s="17" t="s">
        <v>30</v>
      </c>
      <c r="AK24" s="24"/>
      <c r="AL24" s="16" t="s">
        <v>30</v>
      </c>
      <c r="AM24" s="17">
        <v>980</v>
      </c>
      <c r="AN24" s="24"/>
      <c r="AO24" s="16" t="s">
        <v>30</v>
      </c>
      <c r="AP24" s="17">
        <v>1100</v>
      </c>
      <c r="AQ24" s="24"/>
      <c r="AR24" s="16" t="s">
        <v>30</v>
      </c>
      <c r="AS24" s="17">
        <v>895</v>
      </c>
      <c r="AT24" s="24"/>
      <c r="AU24" s="16" t="s">
        <v>30</v>
      </c>
      <c r="AV24" s="17" t="s">
        <v>30</v>
      </c>
      <c r="AW24" s="24"/>
      <c r="AX24" s="16" t="s">
        <v>30</v>
      </c>
      <c r="AY24" s="17">
        <v>899</v>
      </c>
      <c r="AZ24" s="24"/>
      <c r="BA24" s="16" t="s">
        <v>30</v>
      </c>
      <c r="BB24" s="17" t="s">
        <v>30</v>
      </c>
      <c r="BC24" s="31"/>
      <c r="BD24" s="36">
        <f t="shared" si="12"/>
        <v>1070</v>
      </c>
      <c r="BE24" s="17">
        <f t="shared" si="12"/>
        <v>966.9166666666666</v>
      </c>
      <c r="BF24" s="31">
        <f t="shared" si="13"/>
        <v>0.10661035938981302</v>
      </c>
      <c r="BG24" s="42">
        <f t="shared" si="14"/>
        <v>1180</v>
      </c>
      <c r="BH24" s="17">
        <f t="shared" si="14"/>
        <v>1100</v>
      </c>
      <c r="BI24" s="31">
        <f t="shared" si="15"/>
        <v>0.07272727272727272</v>
      </c>
      <c r="BJ24" s="46">
        <f t="shared" si="16"/>
        <v>800</v>
      </c>
      <c r="BK24" s="17">
        <f t="shared" si="16"/>
        <v>890</v>
      </c>
      <c r="BL24" s="31">
        <f t="shared" si="17"/>
        <v>-0.10112359550561797</v>
      </c>
      <c r="BM24" s="55">
        <f t="shared" si="18"/>
        <v>0.475</v>
      </c>
      <c r="BN24" s="13">
        <f t="shared" si="18"/>
        <v>0.23595505617977527</v>
      </c>
    </row>
    <row r="25" spans="1:66" ht="15.75">
      <c r="A25" s="15" t="s">
        <v>52</v>
      </c>
      <c r="B25" s="16">
        <v>1090</v>
      </c>
      <c r="C25" s="17">
        <v>890</v>
      </c>
      <c r="D25" s="24">
        <f t="shared" si="3"/>
        <v>0.2247191011235955</v>
      </c>
      <c r="E25" s="16" t="s">
        <v>30</v>
      </c>
      <c r="F25" s="17" t="s">
        <v>30</v>
      </c>
      <c r="G25" s="24"/>
      <c r="H25" s="16">
        <v>1090</v>
      </c>
      <c r="I25" s="17">
        <v>990</v>
      </c>
      <c r="J25" s="24">
        <f t="shared" si="4"/>
        <v>0.10101010101010101</v>
      </c>
      <c r="K25" s="16" t="s">
        <v>30</v>
      </c>
      <c r="L25" s="17" t="s">
        <v>30</v>
      </c>
      <c r="M25" s="24"/>
      <c r="N25" s="16" t="s">
        <v>30</v>
      </c>
      <c r="O25" s="17">
        <v>1090</v>
      </c>
      <c r="P25" s="24"/>
      <c r="Q25" s="16">
        <v>1090</v>
      </c>
      <c r="R25" s="17">
        <v>1190</v>
      </c>
      <c r="S25" s="24">
        <f t="shared" si="6"/>
        <v>-0.08403361344537816</v>
      </c>
      <c r="T25" s="16">
        <v>1090</v>
      </c>
      <c r="U25" s="17">
        <v>990</v>
      </c>
      <c r="V25" s="24">
        <f t="shared" si="7"/>
        <v>0.10101010101010101</v>
      </c>
      <c r="W25" s="16" t="s">
        <v>30</v>
      </c>
      <c r="X25" s="17" t="s">
        <v>30</v>
      </c>
      <c r="Y25" s="24"/>
      <c r="Z25" s="16">
        <v>1080</v>
      </c>
      <c r="AA25" s="17">
        <v>1080</v>
      </c>
      <c r="AB25" s="24">
        <f t="shared" si="1"/>
        <v>0</v>
      </c>
      <c r="AC25" s="16" t="s">
        <v>30</v>
      </c>
      <c r="AD25" s="17">
        <v>950</v>
      </c>
      <c r="AE25" s="24"/>
      <c r="AF25" s="16">
        <v>890</v>
      </c>
      <c r="AG25" s="17">
        <v>1200</v>
      </c>
      <c r="AH25" s="24"/>
      <c r="AI25" s="16">
        <v>1398</v>
      </c>
      <c r="AJ25" s="17">
        <v>1100</v>
      </c>
      <c r="AK25" s="24">
        <f>(AI25-AJ25)/AJ25</f>
        <v>0.27090909090909093</v>
      </c>
      <c r="AL25" s="16">
        <v>980</v>
      </c>
      <c r="AM25" s="17">
        <v>980</v>
      </c>
      <c r="AN25" s="24">
        <f t="shared" si="10"/>
        <v>0</v>
      </c>
      <c r="AO25" s="16" t="s">
        <v>30</v>
      </c>
      <c r="AP25" s="17">
        <v>980</v>
      </c>
      <c r="AQ25" s="24"/>
      <c r="AR25" s="16" t="s">
        <v>30</v>
      </c>
      <c r="AS25" s="17">
        <v>895</v>
      </c>
      <c r="AT25" s="24"/>
      <c r="AU25" s="16">
        <v>995</v>
      </c>
      <c r="AV25" s="17">
        <v>995</v>
      </c>
      <c r="AW25" s="24">
        <f t="shared" si="11"/>
        <v>0</v>
      </c>
      <c r="AX25" s="16" t="s">
        <v>30</v>
      </c>
      <c r="AY25" s="17" t="s">
        <v>30</v>
      </c>
      <c r="AZ25" s="24"/>
      <c r="BA25" s="16" t="s">
        <v>30</v>
      </c>
      <c r="BB25" s="17" t="s">
        <v>30</v>
      </c>
      <c r="BC25" s="31"/>
      <c r="BD25" s="36">
        <f t="shared" si="12"/>
        <v>1078.111111111111</v>
      </c>
      <c r="BE25" s="17">
        <f t="shared" si="12"/>
        <v>1025.3846153846155</v>
      </c>
      <c r="BF25" s="31">
        <f t="shared" si="13"/>
        <v>0.05142118863049084</v>
      </c>
      <c r="BG25" s="42">
        <f t="shared" si="14"/>
        <v>1398</v>
      </c>
      <c r="BH25" s="17">
        <f t="shared" si="14"/>
        <v>1200</v>
      </c>
      <c r="BI25" s="31">
        <f t="shared" si="15"/>
        <v>0.165</v>
      </c>
      <c r="BJ25" s="46">
        <f t="shared" si="16"/>
        <v>890</v>
      </c>
      <c r="BK25" s="17">
        <f t="shared" si="16"/>
        <v>890</v>
      </c>
      <c r="BL25" s="31">
        <f t="shared" si="17"/>
        <v>0</v>
      </c>
      <c r="BM25" s="55">
        <f t="shared" si="18"/>
        <v>0.5707865168539326</v>
      </c>
      <c r="BN25" s="13">
        <f t="shared" si="18"/>
        <v>0.34831460674157305</v>
      </c>
    </row>
    <row r="26" spans="1:66" ht="15.75">
      <c r="A26" s="15" t="s">
        <v>53</v>
      </c>
      <c r="B26" s="16">
        <v>1090</v>
      </c>
      <c r="C26" s="17">
        <v>890</v>
      </c>
      <c r="D26" s="24">
        <f t="shared" si="3"/>
        <v>0.2247191011235955</v>
      </c>
      <c r="E26" s="16" t="s">
        <v>30</v>
      </c>
      <c r="F26" s="17" t="s">
        <v>30</v>
      </c>
      <c r="G26" s="24"/>
      <c r="H26" s="16">
        <v>1090</v>
      </c>
      <c r="I26" s="17">
        <v>990</v>
      </c>
      <c r="J26" s="24">
        <f t="shared" si="4"/>
        <v>0.10101010101010101</v>
      </c>
      <c r="K26" s="16" t="s">
        <v>30</v>
      </c>
      <c r="L26" s="17" t="s">
        <v>30</v>
      </c>
      <c r="M26" s="24"/>
      <c r="N26" s="16" t="s">
        <v>30</v>
      </c>
      <c r="O26" s="17">
        <v>1090</v>
      </c>
      <c r="P26" s="24"/>
      <c r="Q26" s="16">
        <v>1090</v>
      </c>
      <c r="R26" s="17">
        <v>950</v>
      </c>
      <c r="S26" s="24">
        <f t="shared" si="6"/>
        <v>0.14736842105263157</v>
      </c>
      <c r="T26" s="16">
        <v>1090</v>
      </c>
      <c r="U26" s="17">
        <v>990</v>
      </c>
      <c r="V26" s="24">
        <f t="shared" si="7"/>
        <v>0.10101010101010101</v>
      </c>
      <c r="W26" s="16" t="s">
        <v>30</v>
      </c>
      <c r="X26" s="17" t="s">
        <v>30</v>
      </c>
      <c r="Y26" s="24"/>
      <c r="Z26" s="16">
        <v>990</v>
      </c>
      <c r="AA26" s="17">
        <v>1080</v>
      </c>
      <c r="AB26" s="24">
        <f t="shared" si="1"/>
        <v>-0.08333333333333333</v>
      </c>
      <c r="AC26" s="16" t="s">
        <v>30</v>
      </c>
      <c r="AD26" s="17">
        <v>950</v>
      </c>
      <c r="AE26" s="24"/>
      <c r="AF26" s="16">
        <v>890</v>
      </c>
      <c r="AG26" s="17" t="s">
        <v>30</v>
      </c>
      <c r="AH26" s="24"/>
      <c r="AI26" s="16" t="s">
        <v>30</v>
      </c>
      <c r="AJ26" s="17">
        <v>1100</v>
      </c>
      <c r="AK26" s="24"/>
      <c r="AL26" s="16">
        <v>980</v>
      </c>
      <c r="AM26" s="17">
        <v>980</v>
      </c>
      <c r="AN26" s="24">
        <f t="shared" si="10"/>
        <v>0</v>
      </c>
      <c r="AO26" s="16" t="s">
        <v>30</v>
      </c>
      <c r="AP26" s="17">
        <v>980</v>
      </c>
      <c r="AQ26" s="24"/>
      <c r="AR26" s="16" t="s">
        <v>30</v>
      </c>
      <c r="AS26" s="17">
        <v>895</v>
      </c>
      <c r="AT26" s="24"/>
      <c r="AU26" s="16">
        <v>995</v>
      </c>
      <c r="AV26" s="17">
        <v>995</v>
      </c>
      <c r="AW26" s="24">
        <f t="shared" si="11"/>
        <v>0</v>
      </c>
      <c r="AX26" s="16" t="s">
        <v>30</v>
      </c>
      <c r="AY26" s="17" t="s">
        <v>30</v>
      </c>
      <c r="AZ26" s="24"/>
      <c r="BA26" s="16" t="s">
        <v>30</v>
      </c>
      <c r="BB26" s="17" t="s">
        <v>30</v>
      </c>
      <c r="BC26" s="31"/>
      <c r="BD26" s="36">
        <f t="shared" si="12"/>
        <v>1026.875</v>
      </c>
      <c r="BE26" s="17">
        <f t="shared" si="12"/>
        <v>990.8333333333334</v>
      </c>
      <c r="BF26" s="31">
        <f t="shared" si="13"/>
        <v>0.03637510513036161</v>
      </c>
      <c r="BG26" s="42">
        <f t="shared" si="14"/>
        <v>1090</v>
      </c>
      <c r="BH26" s="17">
        <f t="shared" si="14"/>
        <v>1100</v>
      </c>
      <c r="BI26" s="31">
        <f t="shared" si="15"/>
        <v>-0.00909090909090909</v>
      </c>
      <c r="BJ26" s="46">
        <f t="shared" si="16"/>
        <v>890</v>
      </c>
      <c r="BK26" s="17">
        <f t="shared" si="16"/>
        <v>890</v>
      </c>
      <c r="BL26" s="31">
        <f t="shared" si="17"/>
        <v>0</v>
      </c>
      <c r="BM26" s="55">
        <f t="shared" si="18"/>
        <v>0.2247191011235955</v>
      </c>
      <c r="BN26" s="13">
        <f t="shared" si="18"/>
        <v>0.23595505617977527</v>
      </c>
    </row>
    <row r="27" spans="1:66" ht="15.75">
      <c r="A27" s="15" t="s">
        <v>54</v>
      </c>
      <c r="B27" s="16">
        <v>1090</v>
      </c>
      <c r="C27" s="17">
        <v>890</v>
      </c>
      <c r="D27" s="24">
        <f t="shared" si="3"/>
        <v>0.2247191011235955</v>
      </c>
      <c r="E27" s="16" t="s">
        <v>30</v>
      </c>
      <c r="F27" s="17" t="s">
        <v>30</v>
      </c>
      <c r="G27" s="24"/>
      <c r="H27" s="16">
        <v>1090</v>
      </c>
      <c r="I27" s="17">
        <v>990</v>
      </c>
      <c r="J27" s="24">
        <f t="shared" si="4"/>
        <v>0.10101010101010101</v>
      </c>
      <c r="K27" s="16">
        <v>980</v>
      </c>
      <c r="L27" s="17">
        <v>890</v>
      </c>
      <c r="M27" s="24">
        <f t="shared" si="5"/>
        <v>0.10112359550561797</v>
      </c>
      <c r="N27" s="16" t="s">
        <v>30</v>
      </c>
      <c r="O27" s="17">
        <v>1090</v>
      </c>
      <c r="P27" s="24"/>
      <c r="Q27" s="16">
        <v>1090</v>
      </c>
      <c r="R27" s="17">
        <v>950</v>
      </c>
      <c r="S27" s="24">
        <f t="shared" si="6"/>
        <v>0.14736842105263157</v>
      </c>
      <c r="T27" s="16">
        <v>1090</v>
      </c>
      <c r="U27" s="17">
        <v>990</v>
      </c>
      <c r="V27" s="24">
        <f t="shared" si="7"/>
        <v>0.10101010101010101</v>
      </c>
      <c r="W27" s="16" t="s">
        <v>30</v>
      </c>
      <c r="X27" s="17" t="s">
        <v>30</v>
      </c>
      <c r="Y27" s="24"/>
      <c r="Z27" s="16">
        <v>990</v>
      </c>
      <c r="AA27" s="17">
        <v>1080</v>
      </c>
      <c r="AB27" s="24">
        <f t="shared" si="1"/>
        <v>-0.08333333333333333</v>
      </c>
      <c r="AC27" s="16" t="s">
        <v>30</v>
      </c>
      <c r="AD27" s="17">
        <v>950</v>
      </c>
      <c r="AE27" s="24"/>
      <c r="AF27" s="16">
        <v>890</v>
      </c>
      <c r="AG27" s="17" t="s">
        <v>30</v>
      </c>
      <c r="AH27" s="24"/>
      <c r="AI27" s="16">
        <v>1398</v>
      </c>
      <c r="AJ27" s="17">
        <v>1100</v>
      </c>
      <c r="AK27" s="24">
        <f>(AI27-AJ27)/AJ27</f>
        <v>0.27090909090909093</v>
      </c>
      <c r="AL27" s="16">
        <v>980</v>
      </c>
      <c r="AM27" s="17">
        <v>980</v>
      </c>
      <c r="AN27" s="24">
        <f t="shared" si="10"/>
        <v>0</v>
      </c>
      <c r="AO27" s="16" t="s">
        <v>30</v>
      </c>
      <c r="AP27" s="17">
        <v>980</v>
      </c>
      <c r="AQ27" s="24"/>
      <c r="AR27" s="16" t="s">
        <v>30</v>
      </c>
      <c r="AS27" s="17">
        <v>895</v>
      </c>
      <c r="AT27" s="24"/>
      <c r="AU27" s="16">
        <v>995</v>
      </c>
      <c r="AV27" s="17">
        <v>995</v>
      </c>
      <c r="AW27" s="24">
        <f t="shared" si="11"/>
        <v>0</v>
      </c>
      <c r="AX27" s="16" t="s">
        <v>30</v>
      </c>
      <c r="AY27" s="17" t="s">
        <v>30</v>
      </c>
      <c r="AZ27" s="24"/>
      <c r="BA27" s="16" t="s">
        <v>30</v>
      </c>
      <c r="BB27" s="17" t="s">
        <v>30</v>
      </c>
      <c r="BC27" s="31"/>
      <c r="BD27" s="36">
        <f t="shared" si="12"/>
        <v>1059.3</v>
      </c>
      <c r="BE27" s="17">
        <f t="shared" si="12"/>
        <v>983.0769230769231</v>
      </c>
      <c r="BF27" s="31">
        <f t="shared" si="13"/>
        <v>0.07753521126760557</v>
      </c>
      <c r="BG27" s="42">
        <f t="shared" si="14"/>
        <v>1398</v>
      </c>
      <c r="BH27" s="17">
        <f t="shared" si="14"/>
        <v>1100</v>
      </c>
      <c r="BI27" s="31">
        <f t="shared" si="15"/>
        <v>0.27090909090909093</v>
      </c>
      <c r="BJ27" s="46">
        <f t="shared" si="16"/>
        <v>890</v>
      </c>
      <c r="BK27" s="17">
        <f t="shared" si="16"/>
        <v>890</v>
      </c>
      <c r="BL27" s="31">
        <f t="shared" si="17"/>
        <v>0</v>
      </c>
      <c r="BM27" s="55">
        <f t="shared" si="18"/>
        <v>0.5707865168539326</v>
      </c>
      <c r="BN27" s="13">
        <f t="shared" si="18"/>
        <v>0.23595505617977527</v>
      </c>
    </row>
    <row r="28" spans="1:66" ht="16.5" thickBot="1">
      <c r="A28" s="18" t="s">
        <v>55</v>
      </c>
      <c r="B28" s="19">
        <v>690</v>
      </c>
      <c r="C28" s="20">
        <v>790</v>
      </c>
      <c r="D28" s="28"/>
      <c r="E28" s="19" t="s">
        <v>30</v>
      </c>
      <c r="F28" s="20" t="s">
        <v>30</v>
      </c>
      <c r="G28" s="28"/>
      <c r="H28" s="19">
        <v>690</v>
      </c>
      <c r="I28" s="20">
        <v>890</v>
      </c>
      <c r="J28" s="28"/>
      <c r="K28" s="19" t="s">
        <v>30</v>
      </c>
      <c r="L28" s="20" t="s">
        <v>30</v>
      </c>
      <c r="M28" s="28"/>
      <c r="N28" s="19" t="s">
        <v>30</v>
      </c>
      <c r="O28" s="20">
        <v>700</v>
      </c>
      <c r="P28" s="28"/>
      <c r="Q28" s="19">
        <v>690</v>
      </c>
      <c r="R28" s="20" t="s">
        <v>30</v>
      </c>
      <c r="S28" s="28"/>
      <c r="T28" s="19">
        <v>1090</v>
      </c>
      <c r="U28" s="20">
        <v>690</v>
      </c>
      <c r="V28" s="28">
        <f t="shared" si="7"/>
        <v>0.5797101449275363</v>
      </c>
      <c r="W28" s="19" t="s">
        <v>30</v>
      </c>
      <c r="X28" s="20" t="s">
        <v>30</v>
      </c>
      <c r="Y28" s="28"/>
      <c r="Z28" s="19">
        <v>790</v>
      </c>
      <c r="AA28" s="20">
        <v>790</v>
      </c>
      <c r="AB28" s="28">
        <f t="shared" si="1"/>
        <v>0</v>
      </c>
      <c r="AC28" s="19" t="s">
        <v>30</v>
      </c>
      <c r="AD28" s="20">
        <v>790</v>
      </c>
      <c r="AE28" s="28"/>
      <c r="AF28" s="19">
        <v>690</v>
      </c>
      <c r="AG28" s="20">
        <v>890</v>
      </c>
      <c r="AH28" s="28"/>
      <c r="AI28" s="19" t="s">
        <v>30</v>
      </c>
      <c r="AJ28" s="20" t="s">
        <v>30</v>
      </c>
      <c r="AK28" s="28"/>
      <c r="AL28" s="19" t="s">
        <v>30</v>
      </c>
      <c r="AM28" s="20" t="s">
        <v>30</v>
      </c>
      <c r="AN28" s="28"/>
      <c r="AO28" s="19" t="s">
        <v>30</v>
      </c>
      <c r="AP28" s="20">
        <v>850</v>
      </c>
      <c r="AQ28" s="28"/>
      <c r="AR28" s="19" t="s">
        <v>30</v>
      </c>
      <c r="AS28" s="20">
        <v>563</v>
      </c>
      <c r="AT28" s="28"/>
      <c r="AU28" s="19">
        <v>550</v>
      </c>
      <c r="AV28" s="20">
        <v>550</v>
      </c>
      <c r="AW28" s="28">
        <f t="shared" si="11"/>
        <v>0</v>
      </c>
      <c r="AX28" s="19" t="s">
        <v>30</v>
      </c>
      <c r="AY28" s="20" t="s">
        <v>30</v>
      </c>
      <c r="AZ28" s="28"/>
      <c r="BA28" s="19" t="s">
        <v>30</v>
      </c>
      <c r="BB28" s="20" t="s">
        <v>30</v>
      </c>
      <c r="BC28" s="39"/>
      <c r="BD28" s="37">
        <f t="shared" si="12"/>
        <v>741.4285714285714</v>
      </c>
      <c r="BE28" s="20">
        <f t="shared" si="12"/>
        <v>750.3</v>
      </c>
      <c r="BF28" s="39">
        <f t="shared" si="13"/>
        <v>-0.011823841891814622</v>
      </c>
      <c r="BG28" s="43">
        <f t="shared" si="14"/>
        <v>1090</v>
      </c>
      <c r="BH28" s="20">
        <f t="shared" si="14"/>
        <v>890</v>
      </c>
      <c r="BI28" s="39">
        <f t="shared" si="15"/>
        <v>0.2247191011235955</v>
      </c>
      <c r="BJ28" s="47">
        <f t="shared" si="16"/>
        <v>550</v>
      </c>
      <c r="BK28" s="20">
        <f t="shared" si="16"/>
        <v>550</v>
      </c>
      <c r="BL28" s="39">
        <f t="shared" si="17"/>
        <v>0</v>
      </c>
      <c r="BM28" s="56">
        <f t="shared" si="18"/>
        <v>0.9818181818181818</v>
      </c>
      <c r="BN28" s="21">
        <f t="shared" si="18"/>
        <v>0.6181818181818182</v>
      </c>
    </row>
  </sheetData>
  <printOptions/>
  <pageMargins left="0.2" right="0.2" top="0.17" bottom="0.5" header="0.17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Margrét Lind Ólafsdóttir</cp:lastModifiedBy>
  <cp:lastPrinted>2006-09-21T11:52:07Z</cp:lastPrinted>
  <dcterms:created xsi:type="dcterms:W3CDTF">2006-09-21T11:26:54Z</dcterms:created>
  <dcterms:modified xsi:type="dcterms:W3CDTF">2006-09-21T14:52:10Z</dcterms:modified>
  <cp:category/>
  <cp:version/>
  <cp:contentType/>
  <cp:contentStatus/>
</cp:coreProperties>
</file>