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37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<sst xmlns="http://schemas.openxmlformats.org/spreadsheetml/2006/main" count="92" uniqueCount="57">
  <si>
    <t>Verðkönnun ASÍ í matvöruverlsunum 11. maí 2005</t>
  </si>
  <si>
    <t>Fjarðarkaup Hólshrauni 1B</t>
  </si>
  <si>
    <t>Bónus   Smáratorgi</t>
  </si>
  <si>
    <t>Krónan Lágholtsveg1</t>
  </si>
  <si>
    <t>Nóatún                      Hringbraut 119</t>
  </si>
  <si>
    <t>Sparverslun Bæjarlind 1</t>
  </si>
  <si>
    <t>Nettó           Mjódd</t>
  </si>
  <si>
    <t>Gripið og greitt      Skútuvogi 4</t>
  </si>
  <si>
    <t>Hagkaup  Skeifunn15</t>
  </si>
  <si>
    <t xml:space="preserve">Meðalverð </t>
  </si>
  <si>
    <t>Magn í körfu</t>
  </si>
  <si>
    <t>Verð per einingu</t>
  </si>
  <si>
    <t>Karfa</t>
  </si>
  <si>
    <t>Nýmjólk 1L</t>
  </si>
  <si>
    <t>Létt AB- mjólk 1L</t>
  </si>
  <si>
    <t>1 stk.</t>
  </si>
  <si>
    <t xml:space="preserve">Matreiðslurjómi 1/2 L </t>
  </si>
  <si>
    <t>Létt jógúrt kíví 180 gr.</t>
  </si>
  <si>
    <t>2 stk.</t>
  </si>
  <si>
    <t>MS Skyr hreint 500 gr.</t>
  </si>
  <si>
    <t>Beikonostur - smurostur 250 g.</t>
  </si>
  <si>
    <t>Camembert 150 g.</t>
  </si>
  <si>
    <t>Heimilisbrauð 1/1, 770 g.</t>
  </si>
  <si>
    <t>Ömmubakstur kleinur, 10 stk.</t>
  </si>
  <si>
    <t>Myllu Danskt rúgbrauð 7 sn.</t>
  </si>
  <si>
    <t>Frón Mjókurkex gróft 400 g.</t>
  </si>
  <si>
    <t>Cheerios 567 g.</t>
  </si>
  <si>
    <t>Merrild kaffi no. 103, 500 g.</t>
  </si>
  <si>
    <t>Appelsínur, per kg.</t>
  </si>
  <si>
    <t>1 kg.</t>
  </si>
  <si>
    <t>Bananar, per kg.</t>
  </si>
  <si>
    <t>700 g.</t>
  </si>
  <si>
    <t>Epli gul, per kg.</t>
  </si>
  <si>
    <t>500 g.</t>
  </si>
  <si>
    <t>Vínber græn, per kg.</t>
  </si>
  <si>
    <t>600 g.</t>
  </si>
  <si>
    <t>Tómatar íslenskir, per kg.</t>
  </si>
  <si>
    <t>Paprika græn, per kg.</t>
  </si>
  <si>
    <t>350 g.</t>
  </si>
  <si>
    <t>Blómkál, per kg.</t>
  </si>
  <si>
    <t>Kínakál, per kg.</t>
  </si>
  <si>
    <t>Coca cola 2l.</t>
  </si>
  <si>
    <t xml:space="preserve">SS vínarpylsur kg. </t>
  </si>
  <si>
    <t>550 g.</t>
  </si>
  <si>
    <t>Ora fiskibollur 1/1 dós 830 g.</t>
  </si>
  <si>
    <t>Ora grænar baunir 1/2 dós 450 g.</t>
  </si>
  <si>
    <t>Alí Spægipylsa kg.</t>
  </si>
  <si>
    <t>120 g.</t>
  </si>
  <si>
    <t>Kjúklingur heill ferskur kg.</t>
  </si>
  <si>
    <t>1,5 kg</t>
  </si>
  <si>
    <t>Nautahakk 8-12% kg. Pakkað</t>
  </si>
  <si>
    <t>500 g</t>
  </si>
  <si>
    <t>Biotex color fljótandi (grænt) 1 l.</t>
  </si>
  <si>
    <t>Karfa samtals</t>
  </si>
  <si>
    <t>Tilda Pure Basmati Rice                5x100 g. suðupokar</t>
  </si>
  <si>
    <t>6 stk.</t>
  </si>
  <si>
    <t>Skyrdrykkur hindber/ ferskjur       330 ml.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</si>
</sst>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_k_r_."/>
  </numFmts>
  <fonts count="8">
    <font>
      <sz val="10"/>
      <name val="Arial"/>
      <family val="0"/>
    </font>
    <font>
      <b/>
      <sz val="12"/>
      <name val="Garamond"/>
      <family val="1"/>
    </font>
    <font>
      <b/>
      <sz val="11"/>
      <name val="Garamond"/>
      <family val="1"/>
    </font>
    <font>
      <b/>
      <sz val="9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4" fontId="3" fillId="2" borderId="2" xfId="0" applyNumberFormat="1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/>
    </xf>
    <xf numFmtId="14" fontId="3" fillId="2" borderId="3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 wrapText="1"/>
    </xf>
    <xf numFmtId="14" fontId="1" fillId="3" borderId="1" xfId="0" applyNumberFormat="1" applyFont="1" applyFill="1" applyBorder="1" applyAlignment="1">
      <alignment horizontal="center"/>
    </xf>
    <xf numFmtId="14" fontId="1" fillId="3" borderId="4" xfId="0" applyNumberFormat="1" applyFont="1" applyFill="1" applyBorder="1" applyAlignment="1">
      <alignment horizontal="center"/>
    </xf>
    <xf numFmtId="14" fontId="3" fillId="3" borderId="2" xfId="0" applyNumberFormat="1" applyFont="1" applyFill="1" applyBorder="1" applyAlignment="1">
      <alignment horizontal="center" wrapText="1"/>
    </xf>
    <xf numFmtId="14" fontId="1" fillId="3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1" fontId="5" fillId="0" borderId="6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4" fillId="0" borderId="5" xfId="0" applyFont="1" applyFill="1" applyBorder="1" applyAlignment="1">
      <alignment wrapText="1"/>
    </xf>
    <xf numFmtId="1" fontId="5" fillId="0" borderId="9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1" fontId="5" fillId="0" borderId="11" xfId="0" applyNumberFormat="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4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5" fillId="0" borderId="23" xfId="0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2" fillId="2" borderId="24" xfId="0" applyFont="1" applyFill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8" xfId="0" applyFont="1" applyBorder="1" applyAlignment="1">
      <alignment horizontal="center" textRotation="90" wrapText="1"/>
    </xf>
    <xf numFmtId="0" fontId="1" fillId="0" borderId="29" xfId="0" applyFont="1" applyBorder="1" applyAlignment="1">
      <alignment horizontal="center" textRotation="90" wrapText="1"/>
    </xf>
    <xf numFmtId="0" fontId="1" fillId="4" borderId="28" xfId="0" applyFont="1" applyFill="1" applyBorder="1" applyAlignment="1">
      <alignment horizontal="center" textRotation="90"/>
    </xf>
    <xf numFmtId="0" fontId="1" fillId="4" borderId="29" xfId="0" applyFont="1" applyFill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A9" sqref="A9"/>
    </sheetView>
  </sheetViews>
  <sheetFormatPr defaultColWidth="9.140625" defaultRowHeight="12.75"/>
  <cols>
    <col min="1" max="1" width="28.8515625" style="0" customWidth="1"/>
    <col min="3" max="18" width="8.28125" style="0" customWidth="1"/>
  </cols>
  <sheetData>
    <row r="1" spans="1:20" ht="96" customHeight="1" thickBot="1">
      <c r="A1" s="1" t="s">
        <v>0</v>
      </c>
      <c r="B1" s="1"/>
      <c r="C1" s="50" t="s">
        <v>1</v>
      </c>
      <c r="D1" s="51"/>
      <c r="E1" s="50" t="s">
        <v>2</v>
      </c>
      <c r="F1" s="51"/>
      <c r="G1" s="50" t="s">
        <v>3</v>
      </c>
      <c r="H1" s="51"/>
      <c r="I1" s="50" t="s">
        <v>4</v>
      </c>
      <c r="J1" s="51"/>
      <c r="K1" s="50" t="s">
        <v>5</v>
      </c>
      <c r="L1" s="51"/>
      <c r="M1" s="50" t="s">
        <v>6</v>
      </c>
      <c r="N1" s="51"/>
      <c r="O1" s="50" t="s">
        <v>7</v>
      </c>
      <c r="P1" s="51"/>
      <c r="Q1" s="50" t="s">
        <v>8</v>
      </c>
      <c r="R1" s="51"/>
      <c r="S1" s="52" t="s">
        <v>9</v>
      </c>
      <c r="T1" s="53"/>
    </row>
    <row r="2" spans="1:20" ht="32.25" thickBot="1">
      <c r="A2" s="43"/>
      <c r="B2" s="2" t="s">
        <v>10</v>
      </c>
      <c r="C2" s="3" t="s">
        <v>11</v>
      </c>
      <c r="D2" s="4" t="s">
        <v>12</v>
      </c>
      <c r="E2" s="5" t="s">
        <v>11</v>
      </c>
      <c r="F2" s="6" t="s">
        <v>12</v>
      </c>
      <c r="G2" s="7" t="s">
        <v>11</v>
      </c>
      <c r="H2" s="6" t="s">
        <v>12</v>
      </c>
      <c r="I2" s="7" t="s">
        <v>11</v>
      </c>
      <c r="J2" s="8" t="s">
        <v>12</v>
      </c>
      <c r="K2" s="7" t="s">
        <v>11</v>
      </c>
      <c r="L2" s="8" t="s">
        <v>12</v>
      </c>
      <c r="M2" s="7" t="s">
        <v>11</v>
      </c>
      <c r="N2" s="8" t="s">
        <v>12</v>
      </c>
      <c r="O2" s="7" t="s">
        <v>11</v>
      </c>
      <c r="P2" s="9" t="s">
        <v>12</v>
      </c>
      <c r="Q2" s="10" t="s">
        <v>11</v>
      </c>
      <c r="R2" s="11" t="s">
        <v>12</v>
      </c>
      <c r="S2" s="7" t="s">
        <v>11</v>
      </c>
      <c r="T2" s="8" t="s">
        <v>12</v>
      </c>
    </row>
    <row r="3" spans="1:20" ht="15">
      <c r="A3" s="45" t="s">
        <v>13</v>
      </c>
      <c r="B3" s="12" t="s">
        <v>55</v>
      </c>
      <c r="C3" s="13">
        <v>59</v>
      </c>
      <c r="D3" s="14">
        <f>C3*6</f>
        <v>354</v>
      </c>
      <c r="E3" s="13">
        <v>25</v>
      </c>
      <c r="F3" s="14">
        <f>E3*6</f>
        <v>150</v>
      </c>
      <c r="G3" s="13">
        <v>54</v>
      </c>
      <c r="H3" s="14">
        <f>G3*6</f>
        <v>324</v>
      </c>
      <c r="I3" s="13">
        <v>87</v>
      </c>
      <c r="J3" s="14">
        <f>I3*6</f>
        <v>522</v>
      </c>
      <c r="K3" s="15">
        <v>79</v>
      </c>
      <c r="L3" s="14">
        <f>K3*6</f>
        <v>474</v>
      </c>
      <c r="M3" s="13">
        <v>65</v>
      </c>
      <c r="N3" s="14">
        <f>M3*6</f>
        <v>390</v>
      </c>
      <c r="O3" s="13">
        <v>76</v>
      </c>
      <c r="P3" s="14">
        <f>O3*6</f>
        <v>456</v>
      </c>
      <c r="Q3" s="15">
        <v>88</v>
      </c>
      <c r="R3" s="16">
        <f>Q3*6</f>
        <v>528</v>
      </c>
      <c r="S3" s="15">
        <f>AVERAGE(C3,E3,G3,I3,K3,M3,O3,Q3)</f>
        <v>66.625</v>
      </c>
      <c r="T3" s="17">
        <f>AVERAGE(D3,F3,H3,J3,L3,N3,P3,R3)</f>
        <v>399.75</v>
      </c>
    </row>
    <row r="4" spans="1:20" ht="15">
      <c r="A4" s="46" t="s">
        <v>14</v>
      </c>
      <c r="B4" s="12" t="s">
        <v>15</v>
      </c>
      <c r="C4" s="18">
        <v>159</v>
      </c>
      <c r="D4" s="19">
        <f>C4</f>
        <v>159</v>
      </c>
      <c r="E4" s="18">
        <v>83</v>
      </c>
      <c r="F4" s="19">
        <f>E4</f>
        <v>83</v>
      </c>
      <c r="G4" s="18">
        <v>109</v>
      </c>
      <c r="H4" s="19">
        <f>G4</f>
        <v>109</v>
      </c>
      <c r="I4" s="18">
        <v>169</v>
      </c>
      <c r="J4" s="19">
        <f>I4</f>
        <v>169</v>
      </c>
      <c r="K4" s="18">
        <v>157</v>
      </c>
      <c r="L4" s="19">
        <f>K4</f>
        <v>157</v>
      </c>
      <c r="M4" s="18">
        <v>139</v>
      </c>
      <c r="N4" s="19">
        <f>M4</f>
        <v>139</v>
      </c>
      <c r="O4" s="18">
        <v>140</v>
      </c>
      <c r="P4" s="19">
        <f>O4</f>
        <v>140</v>
      </c>
      <c r="Q4" s="18">
        <v>168</v>
      </c>
      <c r="R4" s="20">
        <f>Q4</f>
        <v>168</v>
      </c>
      <c r="S4" s="21">
        <f aca="true" t="shared" si="0" ref="S4:T33">AVERAGE(C4,E4,G4,I4,K4,M4,O4,Q4)</f>
        <v>140.5</v>
      </c>
      <c r="T4" s="22">
        <f t="shared" si="0"/>
        <v>140.5</v>
      </c>
    </row>
    <row r="5" spans="1:20" ht="15">
      <c r="A5" s="46" t="s">
        <v>16</v>
      </c>
      <c r="B5" s="12" t="s">
        <v>15</v>
      </c>
      <c r="C5" s="18">
        <v>129</v>
      </c>
      <c r="D5" s="19">
        <f>C5</f>
        <v>129</v>
      </c>
      <c r="E5" s="18">
        <v>109</v>
      </c>
      <c r="F5" s="19">
        <f>E5</f>
        <v>109</v>
      </c>
      <c r="G5" s="18">
        <v>159</v>
      </c>
      <c r="H5" s="19">
        <f>G5</f>
        <v>159</v>
      </c>
      <c r="I5" s="18">
        <v>189</v>
      </c>
      <c r="J5" s="19">
        <f>I5</f>
        <v>189</v>
      </c>
      <c r="K5" s="18">
        <v>179</v>
      </c>
      <c r="L5" s="19">
        <f>K5</f>
        <v>179</v>
      </c>
      <c r="M5" s="18">
        <v>165</v>
      </c>
      <c r="N5" s="19">
        <f>M5</f>
        <v>165</v>
      </c>
      <c r="O5" s="18">
        <v>165</v>
      </c>
      <c r="P5" s="19">
        <f>O5</f>
        <v>165</v>
      </c>
      <c r="Q5" s="18">
        <v>188</v>
      </c>
      <c r="R5" s="20">
        <f>Q5</f>
        <v>188</v>
      </c>
      <c r="S5" s="21">
        <f t="shared" si="0"/>
        <v>160.375</v>
      </c>
      <c r="T5" s="22">
        <f t="shared" si="0"/>
        <v>160.375</v>
      </c>
    </row>
    <row r="6" spans="1:20" ht="15">
      <c r="A6" s="46" t="s">
        <v>17</v>
      </c>
      <c r="B6" s="12" t="s">
        <v>18</v>
      </c>
      <c r="C6" s="18">
        <v>62</v>
      </c>
      <c r="D6" s="19">
        <f>C6*2</f>
        <v>124</v>
      </c>
      <c r="E6" s="18">
        <v>38</v>
      </c>
      <c r="F6" s="19">
        <f>E6*2</f>
        <v>76</v>
      </c>
      <c r="G6" s="18">
        <v>39</v>
      </c>
      <c r="H6" s="19">
        <f>G6*2</f>
        <v>78</v>
      </c>
      <c r="I6" s="18">
        <v>68</v>
      </c>
      <c r="J6" s="19">
        <f>I6*2</f>
        <v>136</v>
      </c>
      <c r="K6" s="18">
        <v>65</v>
      </c>
      <c r="L6" s="19">
        <f>K6*2</f>
        <v>130</v>
      </c>
      <c r="M6" s="18">
        <v>55</v>
      </c>
      <c r="N6" s="19">
        <f>M6*2</f>
        <v>110</v>
      </c>
      <c r="O6" s="18">
        <v>52</v>
      </c>
      <c r="P6" s="19">
        <f>O6*2</f>
        <v>104</v>
      </c>
      <c r="Q6" s="18">
        <v>67</v>
      </c>
      <c r="R6" s="20">
        <f>Q6*2</f>
        <v>134</v>
      </c>
      <c r="S6" s="21">
        <f t="shared" si="0"/>
        <v>55.75</v>
      </c>
      <c r="T6" s="22">
        <f t="shared" si="0"/>
        <v>111.5</v>
      </c>
    </row>
    <row r="7" spans="1:20" ht="15">
      <c r="A7" s="46" t="s">
        <v>19</v>
      </c>
      <c r="B7" s="12" t="s">
        <v>15</v>
      </c>
      <c r="C7" s="18">
        <v>120</v>
      </c>
      <c r="D7" s="19">
        <f>C7</f>
        <v>120</v>
      </c>
      <c r="E7" s="18">
        <v>78</v>
      </c>
      <c r="F7" s="19">
        <f>E7</f>
        <v>78</v>
      </c>
      <c r="G7" s="18">
        <v>89</v>
      </c>
      <c r="H7" s="19">
        <f>G7</f>
        <v>89</v>
      </c>
      <c r="I7" s="18">
        <v>129</v>
      </c>
      <c r="J7" s="19">
        <f>I7</f>
        <v>129</v>
      </c>
      <c r="K7" s="18">
        <v>127</v>
      </c>
      <c r="L7" s="19">
        <f>K7</f>
        <v>127</v>
      </c>
      <c r="M7" s="18">
        <v>115</v>
      </c>
      <c r="N7" s="19">
        <f>M7</f>
        <v>115</v>
      </c>
      <c r="O7" s="18">
        <v>119</v>
      </c>
      <c r="P7" s="19">
        <f>O7</f>
        <v>119</v>
      </c>
      <c r="Q7" s="18">
        <v>128</v>
      </c>
      <c r="R7" s="20">
        <f>Q7</f>
        <v>128</v>
      </c>
      <c r="S7" s="21">
        <f t="shared" si="0"/>
        <v>113.125</v>
      </c>
      <c r="T7" s="22">
        <f t="shared" si="0"/>
        <v>113.125</v>
      </c>
    </row>
    <row r="8" spans="1:20" ht="30" customHeight="1">
      <c r="A8" s="47" t="s">
        <v>56</v>
      </c>
      <c r="B8" s="12" t="s">
        <v>18</v>
      </c>
      <c r="C8" s="18">
        <v>114</v>
      </c>
      <c r="D8" s="19">
        <f>C8*2</f>
        <v>228</v>
      </c>
      <c r="E8" s="18">
        <v>78</v>
      </c>
      <c r="F8" s="19">
        <f>E8*2</f>
        <v>156</v>
      </c>
      <c r="G8" s="18">
        <v>80</v>
      </c>
      <c r="H8" s="19">
        <f>G8*2</f>
        <v>160</v>
      </c>
      <c r="I8" s="18">
        <v>119</v>
      </c>
      <c r="J8" s="19">
        <f>I8*2</f>
        <v>238</v>
      </c>
      <c r="K8" s="18">
        <v>116</v>
      </c>
      <c r="L8" s="19">
        <f>K8*2</f>
        <v>232</v>
      </c>
      <c r="M8" s="18">
        <v>99</v>
      </c>
      <c r="N8" s="19">
        <f>M8*2</f>
        <v>198</v>
      </c>
      <c r="O8" s="18">
        <v>107</v>
      </c>
      <c r="P8" s="19">
        <f>O8*2</f>
        <v>214</v>
      </c>
      <c r="Q8" s="18">
        <v>117</v>
      </c>
      <c r="R8" s="20">
        <f>Q8*2</f>
        <v>234</v>
      </c>
      <c r="S8" s="21">
        <f t="shared" si="0"/>
        <v>103.75</v>
      </c>
      <c r="T8" s="22">
        <f t="shared" si="0"/>
        <v>207.5</v>
      </c>
    </row>
    <row r="9" spans="1:20" ht="15">
      <c r="A9" s="46" t="s">
        <v>20</v>
      </c>
      <c r="B9" s="44" t="s">
        <v>15</v>
      </c>
      <c r="C9" s="18">
        <v>266</v>
      </c>
      <c r="D9" s="19">
        <f aca="true" t="shared" si="1" ref="D9:D17">C9</f>
        <v>266</v>
      </c>
      <c r="E9" s="18">
        <v>154</v>
      </c>
      <c r="F9" s="19">
        <f aca="true" t="shared" si="2" ref="F9:F17">E9</f>
        <v>154</v>
      </c>
      <c r="G9" s="18">
        <v>177</v>
      </c>
      <c r="H9" s="19">
        <f aca="true" t="shared" si="3" ref="H9:H17">G9</f>
        <v>177</v>
      </c>
      <c r="I9" s="18">
        <v>275</v>
      </c>
      <c r="J9" s="19">
        <f aca="true" t="shared" si="4" ref="J9:J17">I9</f>
        <v>275</v>
      </c>
      <c r="K9" s="21">
        <v>267</v>
      </c>
      <c r="L9" s="22">
        <f aca="true" t="shared" si="5" ref="L9:L17">K9</f>
        <v>267</v>
      </c>
      <c r="M9" s="23">
        <v>229</v>
      </c>
      <c r="N9" s="24">
        <f aca="true" t="shared" si="6" ref="N9:N17">M9</f>
        <v>229</v>
      </c>
      <c r="O9" s="18">
        <v>225</v>
      </c>
      <c r="P9" s="19">
        <f aca="true" t="shared" si="7" ref="P9:P17">O9</f>
        <v>225</v>
      </c>
      <c r="Q9" s="18">
        <v>274</v>
      </c>
      <c r="R9" s="20">
        <f aca="true" t="shared" si="8" ref="R9:R17">Q9</f>
        <v>274</v>
      </c>
      <c r="S9" s="21">
        <f t="shared" si="0"/>
        <v>233.375</v>
      </c>
      <c r="T9" s="22">
        <f t="shared" si="0"/>
        <v>233.375</v>
      </c>
    </row>
    <row r="10" spans="1:20" ht="15">
      <c r="A10" s="46" t="s">
        <v>21</v>
      </c>
      <c r="B10" s="12" t="s">
        <v>15</v>
      </c>
      <c r="C10" s="18">
        <v>149</v>
      </c>
      <c r="D10" s="19">
        <f t="shared" si="1"/>
        <v>149</v>
      </c>
      <c r="E10" s="18">
        <v>125</v>
      </c>
      <c r="F10" s="19">
        <f t="shared" si="2"/>
        <v>125</v>
      </c>
      <c r="G10" s="18">
        <v>189</v>
      </c>
      <c r="H10" s="19">
        <f t="shared" si="3"/>
        <v>189</v>
      </c>
      <c r="I10" s="18">
        <v>258</v>
      </c>
      <c r="J10" s="19">
        <f t="shared" si="4"/>
        <v>258</v>
      </c>
      <c r="K10" s="18">
        <v>253</v>
      </c>
      <c r="L10" s="19">
        <f t="shared" si="5"/>
        <v>253</v>
      </c>
      <c r="M10" s="18">
        <v>249</v>
      </c>
      <c r="N10" s="19">
        <f t="shared" si="6"/>
        <v>249</v>
      </c>
      <c r="O10" s="18">
        <v>249</v>
      </c>
      <c r="P10" s="19">
        <f t="shared" si="7"/>
        <v>249</v>
      </c>
      <c r="Q10" s="18">
        <v>257</v>
      </c>
      <c r="R10" s="20">
        <f t="shared" si="8"/>
        <v>257</v>
      </c>
      <c r="S10" s="21">
        <f t="shared" si="0"/>
        <v>216.125</v>
      </c>
      <c r="T10" s="22">
        <f t="shared" si="0"/>
        <v>216.125</v>
      </c>
    </row>
    <row r="11" spans="1:20" ht="15">
      <c r="A11" s="46" t="s">
        <v>22</v>
      </c>
      <c r="B11" s="12" t="s">
        <v>15</v>
      </c>
      <c r="C11" s="18">
        <v>159</v>
      </c>
      <c r="D11" s="19">
        <f t="shared" si="1"/>
        <v>159</v>
      </c>
      <c r="E11" s="18">
        <v>96</v>
      </c>
      <c r="F11" s="19">
        <f t="shared" si="2"/>
        <v>96</v>
      </c>
      <c r="G11" s="18">
        <v>129</v>
      </c>
      <c r="H11" s="19">
        <f t="shared" si="3"/>
        <v>129</v>
      </c>
      <c r="I11" s="18">
        <v>199</v>
      </c>
      <c r="J11" s="19">
        <f t="shared" si="4"/>
        <v>199</v>
      </c>
      <c r="K11" s="18">
        <v>198</v>
      </c>
      <c r="L11" s="19">
        <f t="shared" si="5"/>
        <v>198</v>
      </c>
      <c r="M11" s="18">
        <v>155</v>
      </c>
      <c r="N11" s="19">
        <f t="shared" si="6"/>
        <v>155</v>
      </c>
      <c r="O11" s="18">
        <v>205</v>
      </c>
      <c r="P11" s="19">
        <f t="shared" si="7"/>
        <v>205</v>
      </c>
      <c r="Q11" s="18">
        <v>189</v>
      </c>
      <c r="R11" s="20">
        <f t="shared" si="8"/>
        <v>189</v>
      </c>
      <c r="S11" s="21">
        <f t="shared" si="0"/>
        <v>166.25</v>
      </c>
      <c r="T11" s="22">
        <f t="shared" si="0"/>
        <v>166.25</v>
      </c>
    </row>
    <row r="12" spans="1:20" ht="15">
      <c r="A12" s="46" t="s">
        <v>23</v>
      </c>
      <c r="B12" s="12" t="s">
        <v>15</v>
      </c>
      <c r="C12" s="18">
        <v>222</v>
      </c>
      <c r="D12" s="19">
        <f t="shared" si="1"/>
        <v>222</v>
      </c>
      <c r="E12" s="18">
        <v>104</v>
      </c>
      <c r="F12" s="19">
        <f t="shared" si="2"/>
        <v>104</v>
      </c>
      <c r="G12" s="18">
        <v>105</v>
      </c>
      <c r="H12" s="19">
        <f t="shared" si="3"/>
        <v>105</v>
      </c>
      <c r="I12" s="18">
        <v>259</v>
      </c>
      <c r="J12" s="19">
        <f t="shared" si="4"/>
        <v>259</v>
      </c>
      <c r="K12" s="18">
        <v>217</v>
      </c>
      <c r="L12" s="19">
        <f t="shared" si="5"/>
        <v>217</v>
      </c>
      <c r="M12" s="18">
        <v>169</v>
      </c>
      <c r="N12" s="19">
        <f t="shared" si="6"/>
        <v>169</v>
      </c>
      <c r="O12" s="18">
        <v>205</v>
      </c>
      <c r="P12" s="19">
        <f t="shared" si="7"/>
        <v>205</v>
      </c>
      <c r="Q12" s="18">
        <v>249</v>
      </c>
      <c r="R12" s="20">
        <f t="shared" si="8"/>
        <v>249</v>
      </c>
      <c r="S12" s="21">
        <f t="shared" si="0"/>
        <v>191.25</v>
      </c>
      <c r="T12" s="22">
        <f t="shared" si="0"/>
        <v>191.25</v>
      </c>
    </row>
    <row r="13" spans="1:20" ht="15">
      <c r="A13" s="46" t="s">
        <v>24</v>
      </c>
      <c r="B13" s="12" t="s">
        <v>15</v>
      </c>
      <c r="C13" s="18">
        <v>149</v>
      </c>
      <c r="D13" s="19">
        <f t="shared" si="1"/>
        <v>149</v>
      </c>
      <c r="E13" s="18">
        <v>86</v>
      </c>
      <c r="F13" s="19">
        <f t="shared" si="2"/>
        <v>86</v>
      </c>
      <c r="G13" s="18">
        <v>99</v>
      </c>
      <c r="H13" s="19">
        <f t="shared" si="3"/>
        <v>99</v>
      </c>
      <c r="I13" s="18">
        <v>165</v>
      </c>
      <c r="J13" s="19">
        <f t="shared" si="4"/>
        <v>165</v>
      </c>
      <c r="K13" s="18">
        <v>182</v>
      </c>
      <c r="L13" s="19">
        <f t="shared" si="5"/>
        <v>182</v>
      </c>
      <c r="M13" s="18">
        <v>129</v>
      </c>
      <c r="N13" s="19">
        <f t="shared" si="6"/>
        <v>129</v>
      </c>
      <c r="O13" s="18">
        <v>159</v>
      </c>
      <c r="P13" s="19">
        <f t="shared" si="7"/>
        <v>159</v>
      </c>
      <c r="Q13" s="18">
        <v>167</v>
      </c>
      <c r="R13" s="20">
        <f t="shared" si="8"/>
        <v>167</v>
      </c>
      <c r="S13" s="21">
        <f t="shared" si="0"/>
        <v>142</v>
      </c>
      <c r="T13" s="22">
        <f t="shared" si="0"/>
        <v>142</v>
      </c>
    </row>
    <row r="14" spans="1:20" ht="20.25" customHeight="1">
      <c r="A14" s="47" t="s">
        <v>25</v>
      </c>
      <c r="B14" s="25" t="s">
        <v>15</v>
      </c>
      <c r="C14" s="26">
        <v>148</v>
      </c>
      <c r="D14" s="27">
        <f t="shared" si="1"/>
        <v>148</v>
      </c>
      <c r="E14" s="21">
        <v>47</v>
      </c>
      <c r="F14" s="27">
        <f t="shared" si="2"/>
        <v>47</v>
      </c>
      <c r="G14" s="21">
        <v>48</v>
      </c>
      <c r="H14" s="27">
        <f t="shared" si="3"/>
        <v>48</v>
      </c>
      <c r="I14" s="21">
        <v>179</v>
      </c>
      <c r="J14" s="27">
        <f t="shared" si="4"/>
        <v>179</v>
      </c>
      <c r="K14" s="21">
        <v>186</v>
      </c>
      <c r="L14" s="27">
        <f t="shared" si="5"/>
        <v>186</v>
      </c>
      <c r="M14" s="21">
        <v>139</v>
      </c>
      <c r="N14" s="27">
        <f t="shared" si="6"/>
        <v>139</v>
      </c>
      <c r="O14" s="21">
        <v>195</v>
      </c>
      <c r="P14" s="27">
        <f t="shared" si="7"/>
        <v>195</v>
      </c>
      <c r="Q14" s="21">
        <v>172</v>
      </c>
      <c r="R14" s="28">
        <f t="shared" si="8"/>
        <v>172</v>
      </c>
      <c r="S14" s="21">
        <f t="shared" si="0"/>
        <v>139.25</v>
      </c>
      <c r="T14" s="22">
        <f t="shared" si="0"/>
        <v>139.25</v>
      </c>
    </row>
    <row r="15" spans="1:20" ht="15">
      <c r="A15" s="46" t="s">
        <v>26</v>
      </c>
      <c r="B15" s="12" t="s">
        <v>15</v>
      </c>
      <c r="C15" s="29">
        <v>269</v>
      </c>
      <c r="D15" s="27">
        <f t="shared" si="1"/>
        <v>269</v>
      </c>
      <c r="E15" s="29">
        <v>209</v>
      </c>
      <c r="F15" s="27">
        <f t="shared" si="2"/>
        <v>209</v>
      </c>
      <c r="G15" s="29">
        <v>219</v>
      </c>
      <c r="H15" s="27">
        <f t="shared" si="3"/>
        <v>219</v>
      </c>
      <c r="I15" s="29">
        <v>349</v>
      </c>
      <c r="J15" s="27">
        <f t="shared" si="4"/>
        <v>349</v>
      </c>
      <c r="K15" s="29">
        <v>298</v>
      </c>
      <c r="L15" s="27">
        <f t="shared" si="5"/>
        <v>298</v>
      </c>
      <c r="M15" s="29">
        <v>299</v>
      </c>
      <c r="N15" s="27">
        <f t="shared" si="6"/>
        <v>299</v>
      </c>
      <c r="O15" s="29">
        <v>299</v>
      </c>
      <c r="P15" s="27">
        <f t="shared" si="7"/>
        <v>299</v>
      </c>
      <c r="Q15" s="29">
        <v>336</v>
      </c>
      <c r="R15" s="28">
        <f t="shared" si="8"/>
        <v>336</v>
      </c>
      <c r="S15" s="21">
        <f t="shared" si="0"/>
        <v>284.75</v>
      </c>
      <c r="T15" s="22">
        <f t="shared" si="0"/>
        <v>284.75</v>
      </c>
    </row>
    <row r="16" spans="1:20" ht="15">
      <c r="A16" s="46" t="s">
        <v>27</v>
      </c>
      <c r="B16" s="12" t="s">
        <v>15</v>
      </c>
      <c r="C16" s="18">
        <v>289</v>
      </c>
      <c r="D16" s="19">
        <f t="shared" si="1"/>
        <v>289</v>
      </c>
      <c r="E16" s="18">
        <v>248</v>
      </c>
      <c r="F16" s="19">
        <f t="shared" si="2"/>
        <v>248</v>
      </c>
      <c r="G16" s="18">
        <v>252</v>
      </c>
      <c r="H16" s="19">
        <f t="shared" si="3"/>
        <v>252</v>
      </c>
      <c r="I16" s="18">
        <v>369</v>
      </c>
      <c r="J16" s="19">
        <f t="shared" si="4"/>
        <v>369</v>
      </c>
      <c r="K16" s="18">
        <v>326</v>
      </c>
      <c r="L16" s="19">
        <f t="shared" si="5"/>
        <v>326</v>
      </c>
      <c r="M16" s="18">
        <v>299</v>
      </c>
      <c r="N16" s="19">
        <f t="shared" si="6"/>
        <v>299</v>
      </c>
      <c r="O16" s="18">
        <v>329</v>
      </c>
      <c r="P16" s="19">
        <f t="shared" si="7"/>
        <v>329</v>
      </c>
      <c r="Q16" s="18">
        <v>369</v>
      </c>
      <c r="R16" s="20">
        <f t="shared" si="8"/>
        <v>369</v>
      </c>
      <c r="S16" s="21">
        <f t="shared" si="0"/>
        <v>310.125</v>
      </c>
      <c r="T16" s="22">
        <f t="shared" si="0"/>
        <v>310.125</v>
      </c>
    </row>
    <row r="17" spans="1:20" ht="15">
      <c r="A17" s="46" t="s">
        <v>28</v>
      </c>
      <c r="B17" s="12" t="s">
        <v>29</v>
      </c>
      <c r="C17" s="18">
        <v>95</v>
      </c>
      <c r="D17" s="19">
        <f t="shared" si="1"/>
        <v>95</v>
      </c>
      <c r="E17" s="18">
        <v>61</v>
      </c>
      <c r="F17" s="19">
        <f t="shared" si="2"/>
        <v>61</v>
      </c>
      <c r="G17" s="18">
        <v>68</v>
      </c>
      <c r="H17" s="19">
        <f t="shared" si="3"/>
        <v>68</v>
      </c>
      <c r="I17" s="18">
        <v>149</v>
      </c>
      <c r="J17" s="19">
        <f t="shared" si="4"/>
        <v>149</v>
      </c>
      <c r="K17" s="18">
        <v>136</v>
      </c>
      <c r="L17" s="19">
        <f t="shared" si="5"/>
        <v>136</v>
      </c>
      <c r="M17" s="18">
        <v>129</v>
      </c>
      <c r="N17" s="19">
        <f t="shared" si="6"/>
        <v>129</v>
      </c>
      <c r="O17" s="18">
        <v>108</v>
      </c>
      <c r="P17" s="19">
        <f t="shared" si="7"/>
        <v>108</v>
      </c>
      <c r="Q17" s="18">
        <v>139</v>
      </c>
      <c r="R17" s="20">
        <f t="shared" si="8"/>
        <v>139</v>
      </c>
      <c r="S17" s="21">
        <f t="shared" si="0"/>
        <v>110.625</v>
      </c>
      <c r="T17" s="22">
        <f t="shared" si="0"/>
        <v>110.625</v>
      </c>
    </row>
    <row r="18" spans="1:20" ht="15">
      <c r="A18" s="46" t="s">
        <v>30</v>
      </c>
      <c r="B18" s="12" t="s">
        <v>31</v>
      </c>
      <c r="C18" s="18">
        <v>115</v>
      </c>
      <c r="D18" s="19">
        <f>C18*0.7</f>
        <v>80.5</v>
      </c>
      <c r="E18" s="18">
        <v>89</v>
      </c>
      <c r="F18" s="19">
        <f>E18*0.7</f>
        <v>62.3</v>
      </c>
      <c r="G18" s="18">
        <v>95</v>
      </c>
      <c r="H18" s="19">
        <f>G18*0.7</f>
        <v>66.5</v>
      </c>
      <c r="I18" s="18">
        <v>199</v>
      </c>
      <c r="J18" s="19">
        <f>I18*0.7</f>
        <v>139.29999999999998</v>
      </c>
      <c r="K18" s="18">
        <v>185</v>
      </c>
      <c r="L18" s="19">
        <f>K18*0.7</f>
        <v>129.5</v>
      </c>
      <c r="M18" s="18">
        <v>139</v>
      </c>
      <c r="N18" s="19">
        <f>M18*0.7</f>
        <v>97.3</v>
      </c>
      <c r="O18" s="18">
        <v>135</v>
      </c>
      <c r="P18" s="19">
        <f>O18*0.7</f>
        <v>94.5</v>
      </c>
      <c r="Q18" s="18">
        <v>199</v>
      </c>
      <c r="R18" s="20">
        <f>Q18*0.7</f>
        <v>139.29999999999998</v>
      </c>
      <c r="S18" s="21">
        <f t="shared" si="0"/>
        <v>144.5</v>
      </c>
      <c r="T18" s="22">
        <f t="shared" si="0"/>
        <v>101.14999999999999</v>
      </c>
    </row>
    <row r="19" spans="1:20" ht="15">
      <c r="A19" s="46" t="s">
        <v>32</v>
      </c>
      <c r="B19" s="12" t="s">
        <v>33</v>
      </c>
      <c r="C19" s="18">
        <v>145</v>
      </c>
      <c r="D19" s="19">
        <f>C19*0.5</f>
        <v>72.5</v>
      </c>
      <c r="E19" s="18">
        <v>62</v>
      </c>
      <c r="F19" s="19">
        <f>E19*0.5</f>
        <v>31</v>
      </c>
      <c r="G19" s="18">
        <v>68</v>
      </c>
      <c r="H19" s="19">
        <f>G19*0.5</f>
        <v>34</v>
      </c>
      <c r="I19" s="18">
        <v>189</v>
      </c>
      <c r="J19" s="19">
        <f>I19*0.5</f>
        <v>94.5</v>
      </c>
      <c r="K19" s="18">
        <v>179</v>
      </c>
      <c r="L19" s="19">
        <f>K19*0.5</f>
        <v>89.5</v>
      </c>
      <c r="M19" s="18">
        <v>139</v>
      </c>
      <c r="N19" s="19">
        <f>M19*0.5</f>
        <v>69.5</v>
      </c>
      <c r="O19" s="18">
        <v>154</v>
      </c>
      <c r="P19" s="19">
        <f>O19*0.5</f>
        <v>77</v>
      </c>
      <c r="Q19" s="18">
        <v>187</v>
      </c>
      <c r="R19" s="20">
        <f>Q19*0.5</f>
        <v>93.5</v>
      </c>
      <c r="S19" s="21">
        <f t="shared" si="0"/>
        <v>140.375</v>
      </c>
      <c r="T19" s="22">
        <f t="shared" si="0"/>
        <v>70.1875</v>
      </c>
    </row>
    <row r="20" spans="1:20" ht="15">
      <c r="A20" s="46" t="s">
        <v>34</v>
      </c>
      <c r="B20" s="12" t="s">
        <v>35</v>
      </c>
      <c r="C20" s="18">
        <v>298</v>
      </c>
      <c r="D20" s="19">
        <f>C20*0.6</f>
        <v>178.79999999999998</v>
      </c>
      <c r="E20" s="18">
        <v>118</v>
      </c>
      <c r="F20" s="19">
        <f>E20*0.6</f>
        <v>70.8</v>
      </c>
      <c r="G20" s="18">
        <v>129</v>
      </c>
      <c r="H20" s="19">
        <f>G20*0.6</f>
        <v>77.39999999999999</v>
      </c>
      <c r="I20" s="18">
        <v>395</v>
      </c>
      <c r="J20" s="19">
        <f>I20*0.6</f>
        <v>237</v>
      </c>
      <c r="K20" s="18">
        <v>339</v>
      </c>
      <c r="L20" s="19">
        <f>K20*0.6</f>
        <v>203.4</v>
      </c>
      <c r="M20" s="18">
        <v>299</v>
      </c>
      <c r="N20" s="19">
        <f>M20*0.6</f>
        <v>179.4</v>
      </c>
      <c r="O20" s="18">
        <v>432</v>
      </c>
      <c r="P20" s="19">
        <f>O20*0.6</f>
        <v>259.2</v>
      </c>
      <c r="Q20" s="18">
        <v>389</v>
      </c>
      <c r="R20" s="20">
        <f>Q20*0.6</f>
        <v>233.39999999999998</v>
      </c>
      <c r="S20" s="21">
        <f t="shared" si="0"/>
        <v>299.875</v>
      </c>
      <c r="T20" s="22">
        <f t="shared" si="0"/>
        <v>179.925</v>
      </c>
    </row>
    <row r="21" spans="1:20" ht="15">
      <c r="A21" s="46" t="s">
        <v>36</v>
      </c>
      <c r="B21" s="12" t="s">
        <v>33</v>
      </c>
      <c r="C21" s="18">
        <v>439</v>
      </c>
      <c r="D21" s="19">
        <f>C21*0.5</f>
        <v>219.5</v>
      </c>
      <c r="E21" s="18">
        <v>142</v>
      </c>
      <c r="F21" s="19">
        <f>E21*0.5</f>
        <v>71</v>
      </c>
      <c r="G21" s="18">
        <v>129</v>
      </c>
      <c r="H21" s="19">
        <f>G21*0.5</f>
        <v>64.5</v>
      </c>
      <c r="I21" s="18">
        <v>585</v>
      </c>
      <c r="J21" s="19">
        <f>I21*0.5</f>
        <v>292.5</v>
      </c>
      <c r="K21" s="18">
        <v>579</v>
      </c>
      <c r="L21" s="19">
        <f>K21*0.5</f>
        <v>289.5</v>
      </c>
      <c r="M21" s="18">
        <v>559</v>
      </c>
      <c r="N21" s="19">
        <f>M21*0.5</f>
        <v>279.5</v>
      </c>
      <c r="O21" s="18">
        <v>1036</v>
      </c>
      <c r="P21" s="19">
        <f>O21*0.5</f>
        <v>518</v>
      </c>
      <c r="Q21" s="18">
        <v>579</v>
      </c>
      <c r="R21" s="20">
        <f>Q21*0.5</f>
        <v>289.5</v>
      </c>
      <c r="S21" s="21">
        <f t="shared" si="0"/>
        <v>506</v>
      </c>
      <c r="T21" s="22">
        <f t="shared" si="0"/>
        <v>253</v>
      </c>
    </row>
    <row r="22" spans="1:20" ht="15">
      <c r="A22" s="46" t="s">
        <v>37</v>
      </c>
      <c r="B22" s="12" t="s">
        <v>38</v>
      </c>
      <c r="C22" s="18">
        <v>198</v>
      </c>
      <c r="D22" s="19">
        <f>C22*0.35</f>
        <v>69.3</v>
      </c>
      <c r="E22" s="18">
        <v>157</v>
      </c>
      <c r="F22" s="19">
        <f>E22*0.35</f>
        <v>54.949999999999996</v>
      </c>
      <c r="G22" s="18">
        <v>178</v>
      </c>
      <c r="H22" s="19">
        <f>G22*0.35</f>
        <v>62.3</v>
      </c>
      <c r="I22" s="18">
        <v>339</v>
      </c>
      <c r="J22" s="19">
        <f>I22*0.35</f>
        <v>118.64999999999999</v>
      </c>
      <c r="K22" s="18">
        <v>319</v>
      </c>
      <c r="L22" s="19">
        <f>K22*0.35</f>
        <v>111.64999999999999</v>
      </c>
      <c r="M22" s="18">
        <v>259</v>
      </c>
      <c r="N22" s="19">
        <f>M22*0.35</f>
        <v>90.64999999999999</v>
      </c>
      <c r="O22" s="18">
        <v>318</v>
      </c>
      <c r="P22" s="19">
        <f>O22*0.35</f>
        <v>111.3</v>
      </c>
      <c r="Q22" s="18">
        <v>355</v>
      </c>
      <c r="R22" s="20">
        <f>Q22*0.35</f>
        <v>124.24999999999999</v>
      </c>
      <c r="S22" s="21">
        <f t="shared" si="0"/>
        <v>265.375</v>
      </c>
      <c r="T22" s="22">
        <f t="shared" si="0"/>
        <v>92.88125</v>
      </c>
    </row>
    <row r="23" spans="1:20" ht="15">
      <c r="A23" s="46" t="s">
        <v>39</v>
      </c>
      <c r="B23" s="12" t="s">
        <v>31</v>
      </c>
      <c r="C23" s="18">
        <v>275</v>
      </c>
      <c r="D23" s="19">
        <f>C23*0.7</f>
        <v>192.5</v>
      </c>
      <c r="E23" s="18">
        <v>138</v>
      </c>
      <c r="F23" s="19">
        <f>E23*0.7</f>
        <v>96.6</v>
      </c>
      <c r="G23" s="18">
        <v>169</v>
      </c>
      <c r="H23" s="19">
        <f>G23*0.7</f>
        <v>118.3</v>
      </c>
      <c r="I23" s="18">
        <v>320</v>
      </c>
      <c r="J23" s="19">
        <f>I23*0.7</f>
        <v>224</v>
      </c>
      <c r="K23" s="18">
        <v>239</v>
      </c>
      <c r="L23" s="19">
        <f>K23*0.7</f>
        <v>167.29999999999998</v>
      </c>
      <c r="M23" s="18">
        <v>219</v>
      </c>
      <c r="N23" s="19">
        <f>M23*0.7</f>
        <v>153.29999999999998</v>
      </c>
      <c r="O23" s="18">
        <v>170</v>
      </c>
      <c r="P23" s="19">
        <f>O23*0.7</f>
        <v>118.99999999999999</v>
      </c>
      <c r="Q23" s="18">
        <v>299</v>
      </c>
      <c r="R23" s="20">
        <f>Q23*0.7</f>
        <v>209.29999999999998</v>
      </c>
      <c r="S23" s="21">
        <f t="shared" si="0"/>
        <v>228.625</v>
      </c>
      <c r="T23" s="22">
        <f t="shared" si="0"/>
        <v>160.0375</v>
      </c>
    </row>
    <row r="24" spans="1:20" ht="15">
      <c r="A24" s="46" t="s">
        <v>40</v>
      </c>
      <c r="B24" s="12" t="s">
        <v>35</v>
      </c>
      <c r="C24" s="18">
        <v>179</v>
      </c>
      <c r="D24" s="19">
        <f>C24*0.6</f>
        <v>107.39999999999999</v>
      </c>
      <c r="E24" s="18">
        <v>128</v>
      </c>
      <c r="F24" s="19">
        <f>E24*0.6</f>
        <v>76.8</v>
      </c>
      <c r="G24" s="18">
        <v>139</v>
      </c>
      <c r="H24" s="19">
        <f>G24*0.6</f>
        <v>83.39999999999999</v>
      </c>
      <c r="I24" s="18">
        <v>299</v>
      </c>
      <c r="J24" s="19">
        <f>I24*0.6</f>
        <v>179.4</v>
      </c>
      <c r="K24" s="18">
        <v>185</v>
      </c>
      <c r="L24" s="19">
        <f>K24*0.6</f>
        <v>111</v>
      </c>
      <c r="M24" s="18">
        <v>179</v>
      </c>
      <c r="N24" s="19">
        <f>M24*0.6</f>
        <v>107.39999999999999</v>
      </c>
      <c r="O24" s="18">
        <v>211</v>
      </c>
      <c r="P24" s="19">
        <f>O24*0.6</f>
        <v>126.6</v>
      </c>
      <c r="Q24" s="18">
        <v>224</v>
      </c>
      <c r="R24" s="20">
        <f>Q24*0.6</f>
        <v>134.4</v>
      </c>
      <c r="S24" s="21">
        <f t="shared" si="0"/>
        <v>193</v>
      </c>
      <c r="T24" s="22">
        <f t="shared" si="0"/>
        <v>115.8</v>
      </c>
    </row>
    <row r="25" spans="1:20" ht="15">
      <c r="A25" s="46" t="s">
        <v>41</v>
      </c>
      <c r="B25" s="12" t="s">
        <v>15</v>
      </c>
      <c r="C25" s="18">
        <v>129</v>
      </c>
      <c r="D25" s="19">
        <f>C25</f>
        <v>129</v>
      </c>
      <c r="E25" s="18">
        <v>109</v>
      </c>
      <c r="F25" s="19">
        <f>E25</f>
        <v>109</v>
      </c>
      <c r="G25" s="18">
        <v>112</v>
      </c>
      <c r="H25" s="19">
        <f>G25</f>
        <v>112</v>
      </c>
      <c r="I25" s="18">
        <v>199</v>
      </c>
      <c r="J25" s="19">
        <f>I25</f>
        <v>199</v>
      </c>
      <c r="K25" s="18">
        <v>197</v>
      </c>
      <c r="L25" s="19">
        <f>K25</f>
        <v>197</v>
      </c>
      <c r="M25" s="18">
        <v>169</v>
      </c>
      <c r="N25" s="19">
        <f>M25</f>
        <v>169</v>
      </c>
      <c r="O25" s="18">
        <v>189</v>
      </c>
      <c r="P25" s="19">
        <f>O25</f>
        <v>189</v>
      </c>
      <c r="Q25" s="18">
        <v>195</v>
      </c>
      <c r="R25" s="20">
        <f>Q25</f>
        <v>195</v>
      </c>
      <c r="S25" s="21">
        <f t="shared" si="0"/>
        <v>162.375</v>
      </c>
      <c r="T25" s="22">
        <f t="shared" si="0"/>
        <v>162.375</v>
      </c>
    </row>
    <row r="26" spans="1:20" ht="15">
      <c r="A26" s="46" t="s">
        <v>42</v>
      </c>
      <c r="B26" s="12" t="s">
        <v>43</v>
      </c>
      <c r="C26" s="18">
        <v>848</v>
      </c>
      <c r="D26" s="19">
        <f>C26*0.55</f>
        <v>466.40000000000003</v>
      </c>
      <c r="E26" s="18">
        <v>763</v>
      </c>
      <c r="F26" s="19">
        <f>E26*0.55</f>
        <v>419.65000000000003</v>
      </c>
      <c r="G26" s="18">
        <v>868</v>
      </c>
      <c r="H26" s="19">
        <f>G26*0.55</f>
        <v>477.40000000000003</v>
      </c>
      <c r="I26" s="18">
        <v>868</v>
      </c>
      <c r="J26" s="19">
        <f>I26*0.55</f>
        <v>477.40000000000003</v>
      </c>
      <c r="K26" s="18">
        <v>848</v>
      </c>
      <c r="L26" s="19">
        <f>K26*0.55</f>
        <v>466.40000000000003</v>
      </c>
      <c r="M26" s="18">
        <v>848</v>
      </c>
      <c r="N26" s="19">
        <f>M26*0.55</f>
        <v>466.40000000000003</v>
      </c>
      <c r="O26" s="18">
        <v>768</v>
      </c>
      <c r="P26" s="19">
        <f>O26*0.55</f>
        <v>422.40000000000003</v>
      </c>
      <c r="Q26" s="18">
        <v>828</v>
      </c>
      <c r="R26" s="20">
        <f>Q26*0.55</f>
        <v>455.40000000000003</v>
      </c>
      <c r="S26" s="21">
        <f t="shared" si="0"/>
        <v>829.875</v>
      </c>
      <c r="T26" s="22">
        <f t="shared" si="0"/>
        <v>456.43125000000003</v>
      </c>
    </row>
    <row r="27" spans="1:20" ht="15">
      <c r="A27" s="46" t="s">
        <v>44</v>
      </c>
      <c r="B27" s="12" t="s">
        <v>15</v>
      </c>
      <c r="C27" s="29">
        <v>198</v>
      </c>
      <c r="D27" s="30">
        <f>C27</f>
        <v>198</v>
      </c>
      <c r="E27" s="29">
        <v>114</v>
      </c>
      <c r="F27" s="30">
        <f>E27</f>
        <v>114</v>
      </c>
      <c r="G27" s="29">
        <v>115</v>
      </c>
      <c r="H27" s="30">
        <f>G27</f>
        <v>115</v>
      </c>
      <c r="I27" s="29">
        <v>269</v>
      </c>
      <c r="J27" s="30">
        <f>I27</f>
        <v>269</v>
      </c>
      <c r="K27" s="29">
        <v>241</v>
      </c>
      <c r="L27" s="30">
        <f>K27</f>
        <v>241</v>
      </c>
      <c r="M27" s="29">
        <v>245</v>
      </c>
      <c r="N27" s="30">
        <f>M27</f>
        <v>245</v>
      </c>
      <c r="O27" s="29">
        <v>183</v>
      </c>
      <c r="P27" s="30">
        <f>O27</f>
        <v>183</v>
      </c>
      <c r="Q27" s="29">
        <v>259</v>
      </c>
      <c r="R27" s="31">
        <f>Q27</f>
        <v>259</v>
      </c>
      <c r="S27" s="21">
        <f t="shared" si="0"/>
        <v>203</v>
      </c>
      <c r="T27" s="22">
        <f t="shared" si="0"/>
        <v>203</v>
      </c>
    </row>
    <row r="28" spans="1:20" ht="15">
      <c r="A28" s="46" t="s">
        <v>45</v>
      </c>
      <c r="B28" s="12" t="s">
        <v>15</v>
      </c>
      <c r="C28" s="29">
        <v>42</v>
      </c>
      <c r="D28" s="30">
        <f>C28</f>
        <v>42</v>
      </c>
      <c r="E28" s="29">
        <v>6</v>
      </c>
      <c r="F28" s="30">
        <f>E28</f>
        <v>6</v>
      </c>
      <c r="G28" s="29">
        <v>7</v>
      </c>
      <c r="H28" s="30">
        <f>G28</f>
        <v>7</v>
      </c>
      <c r="I28" s="29">
        <v>75</v>
      </c>
      <c r="J28" s="30">
        <f>I28</f>
        <v>75</v>
      </c>
      <c r="K28" s="29">
        <v>78</v>
      </c>
      <c r="L28" s="30">
        <f>K28</f>
        <v>78</v>
      </c>
      <c r="M28" s="29">
        <v>69</v>
      </c>
      <c r="N28" s="30">
        <f>M28</f>
        <v>69</v>
      </c>
      <c r="O28" s="29">
        <v>79</v>
      </c>
      <c r="P28" s="30">
        <f>O28</f>
        <v>79</v>
      </c>
      <c r="Q28" s="29">
        <v>69</v>
      </c>
      <c r="R28" s="31">
        <f>Q28</f>
        <v>69</v>
      </c>
      <c r="S28" s="21">
        <f t="shared" si="0"/>
        <v>53.125</v>
      </c>
      <c r="T28" s="22">
        <f t="shared" si="0"/>
        <v>53.125</v>
      </c>
    </row>
    <row r="29" spans="1:20" ht="15">
      <c r="A29" s="46" t="s">
        <v>46</v>
      </c>
      <c r="B29" s="12" t="s">
        <v>47</v>
      </c>
      <c r="C29" s="29">
        <v>2198</v>
      </c>
      <c r="D29" s="30">
        <f>C29*0.12</f>
        <v>263.76</v>
      </c>
      <c r="E29" s="29">
        <v>1978</v>
      </c>
      <c r="F29" s="30">
        <f>E29*0.12</f>
        <v>237.35999999999999</v>
      </c>
      <c r="G29" s="29">
        <v>2198</v>
      </c>
      <c r="H29" s="30">
        <f>G29*0.12</f>
        <v>263.76</v>
      </c>
      <c r="I29" s="29">
        <v>2198</v>
      </c>
      <c r="J29" s="30">
        <f>I29*0.12</f>
        <v>263.76</v>
      </c>
      <c r="K29" s="29">
        <v>2198</v>
      </c>
      <c r="L29" s="30">
        <f>K29*0.12</f>
        <v>263.76</v>
      </c>
      <c r="M29" s="29">
        <v>2198</v>
      </c>
      <c r="N29" s="30">
        <f>M29*0.12</f>
        <v>263.76</v>
      </c>
      <c r="O29" s="29">
        <v>2198</v>
      </c>
      <c r="P29" s="30">
        <f>O29*0.12</f>
        <v>263.76</v>
      </c>
      <c r="Q29" s="29">
        <v>2198</v>
      </c>
      <c r="R29" s="31">
        <f>Q29*0.12</f>
        <v>263.76</v>
      </c>
      <c r="S29" s="21">
        <f t="shared" si="0"/>
        <v>2170.5</v>
      </c>
      <c r="T29" s="22">
        <f t="shared" si="0"/>
        <v>260.46</v>
      </c>
    </row>
    <row r="30" spans="1:20" ht="15">
      <c r="A30" s="46" t="s">
        <v>48</v>
      </c>
      <c r="B30" s="12" t="s">
        <v>49</v>
      </c>
      <c r="C30" s="29">
        <v>598</v>
      </c>
      <c r="D30" s="30">
        <f>C30*1.5</f>
        <v>897</v>
      </c>
      <c r="E30" s="29">
        <v>479</v>
      </c>
      <c r="F30" s="30">
        <f>E30*1.5</f>
        <v>718.5</v>
      </c>
      <c r="G30" s="29">
        <v>499</v>
      </c>
      <c r="H30" s="30">
        <f>G30*1.5</f>
        <v>748.5</v>
      </c>
      <c r="I30" s="29">
        <v>598</v>
      </c>
      <c r="J30" s="30">
        <f>I30*1.5</f>
        <v>897</v>
      </c>
      <c r="K30" s="29">
        <v>598</v>
      </c>
      <c r="L30" s="30">
        <f>K30*1.5</f>
        <v>897</v>
      </c>
      <c r="M30" s="29">
        <v>689</v>
      </c>
      <c r="N30" s="30">
        <f>M30*1.5</f>
        <v>1033.5</v>
      </c>
      <c r="O30" s="29">
        <v>598</v>
      </c>
      <c r="P30" s="30">
        <f>O30*1.5</f>
        <v>897</v>
      </c>
      <c r="Q30" s="29">
        <v>619</v>
      </c>
      <c r="R30" s="31">
        <f>Q30*1.5</f>
        <v>928.5</v>
      </c>
      <c r="S30" s="21">
        <f t="shared" si="0"/>
        <v>584.75</v>
      </c>
      <c r="T30" s="22">
        <f t="shared" si="0"/>
        <v>877.125</v>
      </c>
    </row>
    <row r="31" spans="1:20" ht="15">
      <c r="A31" s="46" t="s">
        <v>50</v>
      </c>
      <c r="B31" s="32" t="s">
        <v>51</v>
      </c>
      <c r="C31" s="33">
        <v>998</v>
      </c>
      <c r="D31" s="30">
        <f>C31*0.5</f>
        <v>499</v>
      </c>
      <c r="E31" s="33">
        <v>809</v>
      </c>
      <c r="F31" s="30">
        <f>E31*0.5</f>
        <v>404.5</v>
      </c>
      <c r="G31" s="33">
        <v>998</v>
      </c>
      <c r="H31" s="30">
        <f>G31*0.5</f>
        <v>499</v>
      </c>
      <c r="I31" s="33">
        <v>1129</v>
      </c>
      <c r="J31" s="30">
        <f>I31*0.5</f>
        <v>564.5</v>
      </c>
      <c r="K31" s="33">
        <v>987</v>
      </c>
      <c r="L31" s="30">
        <f>K31*0.5</f>
        <v>493.5</v>
      </c>
      <c r="M31" s="33">
        <v>898</v>
      </c>
      <c r="N31" s="30">
        <f>M31*0.5</f>
        <v>449</v>
      </c>
      <c r="O31" s="33">
        <v>1208</v>
      </c>
      <c r="P31" s="30">
        <f>O31*0.5</f>
        <v>604</v>
      </c>
      <c r="Q31" s="33">
        <v>1198</v>
      </c>
      <c r="R31" s="31">
        <f>Q31*0.5</f>
        <v>599</v>
      </c>
      <c r="S31" s="21">
        <f t="shared" si="0"/>
        <v>1028.125</v>
      </c>
      <c r="T31" s="22">
        <f t="shared" si="0"/>
        <v>514.0625</v>
      </c>
    </row>
    <row r="32" spans="1:20" ht="30.75" customHeight="1">
      <c r="A32" s="47" t="s">
        <v>54</v>
      </c>
      <c r="B32" s="25" t="s">
        <v>15</v>
      </c>
      <c r="C32" s="26">
        <v>74</v>
      </c>
      <c r="D32" s="27">
        <f>C32</f>
        <v>74</v>
      </c>
      <c r="E32" s="21">
        <v>76</v>
      </c>
      <c r="F32" s="27">
        <f>E32</f>
        <v>76</v>
      </c>
      <c r="G32" s="21">
        <v>77</v>
      </c>
      <c r="H32" s="27">
        <f>G32</f>
        <v>77</v>
      </c>
      <c r="I32" s="21">
        <v>189</v>
      </c>
      <c r="J32" s="27">
        <f>I32</f>
        <v>189</v>
      </c>
      <c r="K32" s="21">
        <v>187</v>
      </c>
      <c r="L32" s="27">
        <f>K32</f>
        <v>187</v>
      </c>
      <c r="M32" s="21">
        <v>159</v>
      </c>
      <c r="N32" s="27">
        <f>M32</f>
        <v>159</v>
      </c>
      <c r="O32" s="21">
        <v>164</v>
      </c>
      <c r="P32" s="27">
        <f>O32</f>
        <v>164</v>
      </c>
      <c r="Q32" s="21">
        <v>165</v>
      </c>
      <c r="R32" s="28">
        <f>Q32</f>
        <v>165</v>
      </c>
      <c r="S32" s="21">
        <f t="shared" si="0"/>
        <v>136.375</v>
      </c>
      <c r="T32" s="22">
        <f t="shared" si="0"/>
        <v>136.375</v>
      </c>
    </row>
    <row r="33" spans="1:20" ht="15.75" thickBot="1">
      <c r="A33" s="48" t="s">
        <v>52</v>
      </c>
      <c r="B33" s="48" t="s">
        <v>15</v>
      </c>
      <c r="C33" s="34">
        <v>367</v>
      </c>
      <c r="D33" s="35">
        <f>C33</f>
        <v>367</v>
      </c>
      <c r="E33" s="34">
        <v>289</v>
      </c>
      <c r="F33" s="35">
        <f>E33</f>
        <v>289</v>
      </c>
      <c r="G33" s="34">
        <v>291</v>
      </c>
      <c r="H33" s="35">
        <f>G33</f>
        <v>291</v>
      </c>
      <c r="I33" s="34">
        <v>498</v>
      </c>
      <c r="J33" s="35">
        <f>I33</f>
        <v>498</v>
      </c>
      <c r="K33" s="34">
        <v>468</v>
      </c>
      <c r="L33" s="35">
        <f>K33</f>
        <v>468</v>
      </c>
      <c r="M33" s="34">
        <v>339</v>
      </c>
      <c r="N33" s="35">
        <f>M33</f>
        <v>339</v>
      </c>
      <c r="O33" s="34">
        <v>377</v>
      </c>
      <c r="P33" s="35">
        <f>O33</f>
        <v>377</v>
      </c>
      <c r="Q33" s="34">
        <v>466</v>
      </c>
      <c r="R33" s="36">
        <f>Q33</f>
        <v>466</v>
      </c>
      <c r="S33" s="37">
        <f t="shared" si="0"/>
        <v>386.875</v>
      </c>
      <c r="T33" s="38">
        <f t="shared" si="0"/>
        <v>386.875</v>
      </c>
    </row>
    <row r="34" spans="1:20" ht="16.5" thickBot="1">
      <c r="A34" s="49" t="s">
        <v>53</v>
      </c>
      <c r="B34" s="39"/>
      <c r="C34" s="40"/>
      <c r="D34" s="42">
        <f>SUM(D3:D33)</f>
        <v>6716.660000000001</v>
      </c>
      <c r="E34" s="41"/>
      <c r="F34" s="42">
        <f>SUM(F3:F33)</f>
        <v>4619.46</v>
      </c>
      <c r="G34" s="41"/>
      <c r="H34" s="42">
        <f>SUM(H3:H33)</f>
        <v>5302.06</v>
      </c>
      <c r="I34" s="41"/>
      <c r="J34" s="42">
        <f>SUM(J3:J33)</f>
        <v>8303.009999999998</v>
      </c>
      <c r="K34" s="41"/>
      <c r="L34" s="42">
        <f>SUM(L3:L33)</f>
        <v>7755.51</v>
      </c>
      <c r="M34" s="41"/>
      <c r="N34" s="42">
        <f>SUM(N3:N33)</f>
        <v>7084.710000000001</v>
      </c>
      <c r="O34" s="41"/>
      <c r="P34" s="42">
        <f>SUM(P3:P33)</f>
        <v>7656.76</v>
      </c>
      <c r="Q34" s="41"/>
      <c r="R34" s="42">
        <f>SUM(R3:R33)</f>
        <v>8156.31</v>
      </c>
      <c r="S34" s="41"/>
      <c r="T34" s="42">
        <f>SUM(T3:T33)</f>
        <v>6949.31</v>
      </c>
    </row>
  </sheetData>
  <mergeCells count="9">
    <mergeCell ref="S1:T1"/>
    <mergeCell ref="K1:L1"/>
    <mergeCell ref="M1:N1"/>
    <mergeCell ref="O1:P1"/>
    <mergeCell ref="Q1:R1"/>
    <mergeCell ref="C1:D1"/>
    <mergeCell ref="E1:F1"/>
    <mergeCell ref="G1:H1"/>
    <mergeCell ref="I1:J1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henny</dc:creator>
  <cp:keywords/>
  <dc:description/>
  <cp:lastModifiedBy>Margrét Lind Ólafsdóttir</cp:lastModifiedBy>
  <cp:lastPrinted>2005-05-12T15:55:42Z</cp:lastPrinted>
  <dcterms:created xsi:type="dcterms:W3CDTF">2005-05-12T15:16:57Z</dcterms:created>
  <dcterms:modified xsi:type="dcterms:W3CDTF">2005-05-12T16:07:13Z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-619589951</vt:i4>
  </property>
  <property fmtid="{D5CDD505-2E9C-101B-9397-08002B2CF9AE}" pid="3" name="_EmailSubject">
    <vt:lpwstr/>
  </property>
  <property fmtid="{D5CDD505-2E9C-101B-9397-08002B2CF9AE}" pid="4" name="_AuthorEmail">
    <vt:lpwstr>henny@asi.is</vt:lpwstr>
  </property>
  <property fmtid="{D5CDD505-2E9C-101B-9397-08002B2CF9AE}" pid="5" name="_AuthorEmailDisplayName">
    <vt:lpwstr>Henný Hinz</vt:lpwstr>
  </property>
  <property fmtid="{D5CDD505-2E9C-101B-9397-08002B2CF9AE}" pid="6" name="_ReviewingToolsShownOnce">
    <vt:lpwstr/>
  </property>
</Properties>
</file>