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p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norrimar\Desktop\"/>
    </mc:Choice>
  </mc:AlternateContent>
  <bookViews>
    <workbookView xWindow="0" yWindow="0" windowWidth="28800" windowHeight="12210"/>
  </bookViews>
  <sheets>
    <sheet name="Sheet1" sheetId="1" r:id="rId1"/>
  </sheets>
  <definedNames>
    <definedName name="_xlnm._FilterDatabase" localSheetId="0" hidden="1">Sheet1!$A$1:$O$101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64" i="1" l="1"/>
  <c r="B97" i="1" l="1"/>
  <c r="B41" i="1"/>
  <c r="H41" i="1"/>
  <c r="L41" i="1" s="1"/>
  <c r="M41" i="1"/>
  <c r="L97" i="1"/>
  <c r="E97" i="1"/>
  <c r="K92" i="1"/>
  <c r="L92" i="1"/>
  <c r="M92" i="1"/>
  <c r="M4" i="1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20" i="1"/>
  <c r="M21" i="1"/>
  <c r="M22" i="1"/>
  <c r="M23" i="1"/>
  <c r="M24" i="1"/>
  <c r="M25" i="1"/>
  <c r="M26" i="1"/>
  <c r="M27" i="1"/>
  <c r="M28" i="1"/>
  <c r="M29" i="1"/>
  <c r="M31" i="1"/>
  <c r="M32" i="1"/>
  <c r="M33" i="1"/>
  <c r="M34" i="1"/>
  <c r="M35" i="1"/>
  <c r="M36" i="1"/>
  <c r="M38" i="1"/>
  <c r="M39" i="1"/>
  <c r="M40" i="1"/>
  <c r="M43" i="1"/>
  <c r="M44" i="1"/>
  <c r="M45" i="1"/>
  <c r="M46" i="1"/>
  <c r="M47" i="1"/>
  <c r="M48" i="1"/>
  <c r="M49" i="1"/>
  <c r="M50" i="1"/>
  <c r="M51" i="1"/>
  <c r="M52" i="1"/>
  <c r="M54" i="1"/>
  <c r="M55" i="1"/>
  <c r="M56" i="1"/>
  <c r="M57" i="1"/>
  <c r="M58" i="1"/>
  <c r="M59" i="1"/>
  <c r="M60" i="1"/>
  <c r="M61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1" i="1"/>
  <c r="M82" i="1"/>
  <c r="M83" i="1"/>
  <c r="M84" i="1"/>
  <c r="M85" i="1"/>
  <c r="M86" i="1"/>
  <c r="M87" i="1"/>
  <c r="M88" i="1"/>
  <c r="M89" i="1"/>
  <c r="M90" i="1"/>
  <c r="M93" i="1"/>
  <c r="M94" i="1"/>
  <c r="M95" i="1"/>
  <c r="M96" i="1"/>
  <c r="M98" i="1"/>
  <c r="M3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20" i="1"/>
  <c r="L21" i="1"/>
  <c r="L22" i="1"/>
  <c r="L23" i="1"/>
  <c r="L24" i="1"/>
  <c r="L25" i="1"/>
  <c r="L26" i="1"/>
  <c r="L27" i="1"/>
  <c r="L28" i="1"/>
  <c r="L29" i="1"/>
  <c r="L31" i="1"/>
  <c r="L32" i="1"/>
  <c r="L33" i="1"/>
  <c r="N33" i="1" s="1"/>
  <c r="L34" i="1"/>
  <c r="L35" i="1"/>
  <c r="L36" i="1"/>
  <c r="L38" i="1"/>
  <c r="L39" i="1"/>
  <c r="L40" i="1"/>
  <c r="L43" i="1"/>
  <c r="L44" i="1"/>
  <c r="L45" i="1"/>
  <c r="L46" i="1"/>
  <c r="L47" i="1"/>
  <c r="L48" i="1"/>
  <c r="L49" i="1"/>
  <c r="L50" i="1"/>
  <c r="L51" i="1"/>
  <c r="L52" i="1"/>
  <c r="L54" i="1"/>
  <c r="L55" i="1"/>
  <c r="L56" i="1"/>
  <c r="L57" i="1"/>
  <c r="L58" i="1"/>
  <c r="L59" i="1"/>
  <c r="L60" i="1"/>
  <c r="L61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1" i="1"/>
  <c r="L82" i="1"/>
  <c r="L83" i="1"/>
  <c r="L84" i="1"/>
  <c r="L85" i="1"/>
  <c r="L86" i="1"/>
  <c r="L87" i="1"/>
  <c r="L88" i="1"/>
  <c r="L89" i="1"/>
  <c r="L90" i="1"/>
  <c r="L93" i="1"/>
  <c r="L94" i="1"/>
  <c r="L95" i="1"/>
  <c r="L96" i="1"/>
  <c r="L98" i="1"/>
  <c r="L3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20" i="1"/>
  <c r="K21" i="1"/>
  <c r="K22" i="1"/>
  <c r="K23" i="1"/>
  <c r="K24" i="1"/>
  <c r="K25" i="1"/>
  <c r="K26" i="1"/>
  <c r="K27" i="1"/>
  <c r="K28" i="1"/>
  <c r="K29" i="1"/>
  <c r="K31" i="1"/>
  <c r="K32" i="1"/>
  <c r="K33" i="1"/>
  <c r="K34" i="1"/>
  <c r="K35" i="1"/>
  <c r="K36" i="1"/>
  <c r="K38" i="1"/>
  <c r="K39" i="1"/>
  <c r="K40" i="1"/>
  <c r="K43" i="1"/>
  <c r="K44" i="1"/>
  <c r="K45" i="1"/>
  <c r="K46" i="1"/>
  <c r="K47" i="1"/>
  <c r="K48" i="1"/>
  <c r="K49" i="1"/>
  <c r="K50" i="1"/>
  <c r="K51" i="1"/>
  <c r="K52" i="1"/>
  <c r="K54" i="1"/>
  <c r="K55" i="1"/>
  <c r="K56" i="1"/>
  <c r="K57" i="1"/>
  <c r="K58" i="1"/>
  <c r="K59" i="1"/>
  <c r="K60" i="1"/>
  <c r="K61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1" i="1"/>
  <c r="K82" i="1"/>
  <c r="K83" i="1"/>
  <c r="K84" i="1"/>
  <c r="K85" i="1"/>
  <c r="K86" i="1"/>
  <c r="K87" i="1"/>
  <c r="K88" i="1"/>
  <c r="K89" i="1"/>
  <c r="K90" i="1"/>
  <c r="K93" i="1"/>
  <c r="K94" i="1"/>
  <c r="K95" i="1"/>
  <c r="K96" i="1"/>
  <c r="K98" i="1"/>
  <c r="K3" i="1"/>
  <c r="O16" i="1" l="1"/>
  <c r="O81" i="1"/>
  <c r="N72" i="1"/>
  <c r="N68" i="1"/>
  <c r="K97" i="1"/>
  <c r="M97" i="1"/>
  <c r="O97" i="1" s="1"/>
  <c r="K41" i="1"/>
  <c r="O46" i="1"/>
  <c r="O83" i="1"/>
  <c r="O96" i="1"/>
  <c r="O90" i="1"/>
  <c r="O86" i="1"/>
  <c r="O92" i="1"/>
  <c r="N92" i="1"/>
  <c r="O3" i="1"/>
  <c r="N89" i="1"/>
  <c r="O60" i="1"/>
  <c r="O54" i="1"/>
  <c r="N40" i="1"/>
  <c r="O24" i="1"/>
  <c r="O20" i="1"/>
  <c r="N15" i="1"/>
  <c r="N4" i="1"/>
  <c r="O84" i="1"/>
  <c r="O78" i="1"/>
  <c r="O38" i="1"/>
  <c r="N29" i="1"/>
  <c r="N26" i="1"/>
  <c r="O13" i="1"/>
  <c r="O9" i="1"/>
  <c r="O6" i="1"/>
  <c r="O88" i="1"/>
  <c r="O85" i="1"/>
  <c r="O82" i="1"/>
  <c r="O52" i="1"/>
  <c r="O48" i="1"/>
  <c r="O39" i="1"/>
  <c r="O18" i="1"/>
  <c r="O14" i="1"/>
  <c r="O10" i="1"/>
  <c r="N98" i="1"/>
  <c r="N95" i="1"/>
  <c r="N93" i="1"/>
  <c r="O56" i="1"/>
  <c r="O51" i="1"/>
  <c r="O47" i="1"/>
  <c r="O26" i="1"/>
  <c r="O22" i="1"/>
  <c r="O74" i="1"/>
  <c r="O70" i="1"/>
  <c r="O66" i="1"/>
  <c r="N52" i="1"/>
  <c r="N48" i="1"/>
  <c r="N44" i="1"/>
  <c r="O31" i="1"/>
  <c r="N18" i="1"/>
  <c r="O68" i="1"/>
  <c r="O64" i="1"/>
  <c r="O59" i="1"/>
  <c r="O36" i="1"/>
  <c r="O33" i="1"/>
  <c r="O21" i="1"/>
  <c r="O95" i="1"/>
  <c r="O93" i="1"/>
  <c r="O89" i="1"/>
  <c r="O79" i="1"/>
  <c r="O77" i="1"/>
  <c r="O71" i="1"/>
  <c r="O67" i="1"/>
  <c r="O63" i="1"/>
  <c r="O35" i="1"/>
  <c r="O32" i="1"/>
  <c r="O11" i="1"/>
  <c r="O4" i="1"/>
  <c r="O98" i="1"/>
  <c r="O94" i="1"/>
  <c r="O72" i="1"/>
  <c r="O58" i="1"/>
  <c r="O87" i="1"/>
  <c r="O75" i="1"/>
  <c r="N56" i="1"/>
  <c r="O55" i="1"/>
  <c r="O50" i="1"/>
  <c r="O44" i="1"/>
  <c r="O43" i="1"/>
  <c r="O40" i="1"/>
  <c r="N36" i="1"/>
  <c r="O29" i="1"/>
  <c r="O28" i="1"/>
  <c r="O25" i="1"/>
  <c r="N22" i="1"/>
  <c r="O17" i="1"/>
  <c r="O15" i="1"/>
  <c r="N11" i="1"/>
  <c r="O7" i="1"/>
  <c r="O76" i="1"/>
  <c r="N76" i="1"/>
  <c r="O73" i="1"/>
  <c r="N73" i="1"/>
  <c r="O61" i="1"/>
  <c r="N61" i="1"/>
  <c r="O57" i="1"/>
  <c r="N57" i="1"/>
  <c r="O49" i="1"/>
  <c r="N49" i="1"/>
  <c r="O41" i="1"/>
  <c r="N41" i="1"/>
  <c r="O34" i="1"/>
  <c r="N34" i="1"/>
  <c r="O27" i="1"/>
  <c r="N27" i="1"/>
  <c r="O5" i="1"/>
  <c r="N5" i="1"/>
  <c r="N96" i="1"/>
  <c r="N84" i="1"/>
  <c r="N70" i="1"/>
  <c r="N58" i="1"/>
  <c r="N13" i="1"/>
  <c r="N94" i="1"/>
  <c r="N88" i="1"/>
  <c r="N85" i="1"/>
  <c r="N82" i="1"/>
  <c r="N79" i="1"/>
  <c r="N77" i="1"/>
  <c r="N75" i="1"/>
  <c r="N71" i="1"/>
  <c r="N67" i="1"/>
  <c r="N63" i="1"/>
  <c r="N59" i="1"/>
  <c r="N55" i="1"/>
  <c r="N51" i="1"/>
  <c r="N47" i="1"/>
  <c r="N43" i="1"/>
  <c r="N39" i="1"/>
  <c r="N35" i="1"/>
  <c r="N32" i="1"/>
  <c r="N28" i="1"/>
  <c r="N25" i="1"/>
  <c r="N21" i="1"/>
  <c r="N17" i="1"/>
  <c r="N14" i="1"/>
  <c r="N10" i="1"/>
  <c r="N7" i="1"/>
  <c r="N90" i="1"/>
  <c r="N83" i="1"/>
  <c r="N78" i="1"/>
  <c r="N66" i="1"/>
  <c r="N54" i="1"/>
  <c r="N38" i="1"/>
  <c r="N24" i="1"/>
  <c r="N9" i="1"/>
  <c r="N87" i="1"/>
  <c r="N50" i="1"/>
  <c r="N20" i="1"/>
  <c r="N6" i="1"/>
  <c r="O69" i="1"/>
  <c r="N69" i="1"/>
  <c r="O65" i="1"/>
  <c r="N65" i="1"/>
  <c r="O45" i="1"/>
  <c r="N45" i="1"/>
  <c r="O23" i="1"/>
  <c r="N23" i="1"/>
  <c r="O12" i="1"/>
  <c r="N12" i="1"/>
  <c r="O8" i="1"/>
  <c r="N8" i="1"/>
  <c r="N3" i="1"/>
  <c r="N86" i="1"/>
  <c r="N81" i="1"/>
  <c r="N74" i="1"/>
  <c r="N60" i="1"/>
  <c r="N46" i="1"/>
  <c r="N31" i="1"/>
  <c r="N16" i="1"/>
  <c r="N97" i="1" l="1"/>
</calcChain>
</file>

<file path=xl/sharedStrings.xml><?xml version="1.0" encoding="utf-8"?>
<sst xmlns="http://schemas.openxmlformats.org/spreadsheetml/2006/main" count="447" uniqueCount="120">
  <si>
    <t xml:space="preserve">Nóa egg nr 1. - 28 gr rjómasúkkulaði </t>
  </si>
  <si>
    <t>Nóa egg nr 1. 4 stk í pakka  - 45% dökkt súkkulaði</t>
  </si>
  <si>
    <t xml:space="preserve">Nói Síríus Páskaegg nr.2 </t>
  </si>
  <si>
    <t xml:space="preserve">Nóa Siríus páskaegg nr. 3 - 150 gr </t>
  </si>
  <si>
    <t xml:space="preserve">Nóa Siríus páskaegg nr. 4 dökkt súkkulaðiegg - 325 gr </t>
  </si>
  <si>
    <t>Nói Siríus páskaegg nr. 4 - 325 gr</t>
  </si>
  <si>
    <t xml:space="preserve">Nói Síríus Páskaegg nr.5 460 gr </t>
  </si>
  <si>
    <t xml:space="preserve">Nóa páskaegg nr. 6 - 585 gr. </t>
  </si>
  <si>
    <t xml:space="preserve">Nói Síríus Páskaegg nr.7  - 700 gr </t>
  </si>
  <si>
    <t xml:space="preserve">Nóa lakkrís páskaegg 560 gr. </t>
  </si>
  <si>
    <t>Nóa kropp páskaegg 530 gr</t>
  </si>
  <si>
    <t>Nóa karamellusalt páskaegg 550 g</t>
  </si>
  <si>
    <t>Nóa konfekt egg 510 gr</t>
  </si>
  <si>
    <t xml:space="preserve">Nóa kropp páskaegg með pipardufti - 500 gr </t>
  </si>
  <si>
    <t xml:space="preserve">Nóa lakkrís páskaegg - 560 gr </t>
  </si>
  <si>
    <t xml:space="preserve">Freyju Páskaegg nr. 2 - 120 gr </t>
  </si>
  <si>
    <t xml:space="preserve">Freyju Rísegg með saltkaramellubragði nr. 9 - 540 gr </t>
  </si>
  <si>
    <t>Freyju Sterkt Djúpuegg nr. 9</t>
  </si>
  <si>
    <t>Freyju Rísegg með rískúlum nr. 4 270 gr.</t>
  </si>
  <si>
    <t>Freyju draumaegg með Freyju lakkrís nr. 4 - 280 gr</t>
  </si>
  <si>
    <t xml:space="preserve">Freyju Rísegg nr. 9 </t>
  </si>
  <si>
    <t xml:space="preserve">Freyju draumaegg nr. 9 </t>
  </si>
  <si>
    <t xml:space="preserve">Freyju draumaegg nr. 10 </t>
  </si>
  <si>
    <t xml:space="preserve">Freyjuegg - sælkeraegg án viðbætts sykurs - nr. 6 - 340 gr </t>
  </si>
  <si>
    <t xml:space="preserve">Freyju draumaegg með Freyju lakkrís nr. 9 - 530 gr </t>
  </si>
  <si>
    <t xml:space="preserve">Góu Páskaegg lakkrís nr.4 </t>
  </si>
  <si>
    <t>Góu Hraunegg nr. 5,5 - 460 gr</t>
  </si>
  <si>
    <t xml:space="preserve">Góu Páskaegg nr.5 </t>
  </si>
  <si>
    <t xml:space="preserve">Góa appollo Lakkrís egg með piparfylltum lakkrís nr. 5 </t>
  </si>
  <si>
    <t xml:space="preserve">Lindu Lindor hvítt súkkulaðiegg - 325 gr </t>
  </si>
  <si>
    <t xml:space="preserve">Brauðmeti </t>
  </si>
  <si>
    <t>Heimilisbrauð 770 gr</t>
  </si>
  <si>
    <t>Myllan pylsubrauð - 5 stk í pakka</t>
  </si>
  <si>
    <t>Cheerios ódýrasta kílóverð</t>
  </si>
  <si>
    <t>Drykkjarvörur</t>
  </si>
  <si>
    <t>Coca cola 2l</t>
  </si>
  <si>
    <t xml:space="preserve">Kristall plús rauður 2l </t>
  </si>
  <si>
    <t xml:space="preserve">Egils páskaöl (og appelsín)  500 ml </t>
  </si>
  <si>
    <t xml:space="preserve">Appelsín 2l </t>
  </si>
  <si>
    <t>Kaffitár  kaffi - Morgundögg 400 gr</t>
  </si>
  <si>
    <t>Te og kaffi - espresso roma malað 400 gr</t>
  </si>
  <si>
    <t>Trópí eplasafi - 1 l</t>
  </si>
  <si>
    <t xml:space="preserve">Merrild formalað meðalbrennt kaffi 500 gr </t>
  </si>
  <si>
    <t xml:space="preserve">Svali appelsínu - 3*250 ml </t>
  </si>
  <si>
    <t xml:space="preserve">Appelsínu trópí - 3*250 ml </t>
  </si>
  <si>
    <t>Kjöt og fiskur</t>
  </si>
  <si>
    <t xml:space="preserve">Lambalæri frosið - ódýrasta kg verð </t>
  </si>
  <si>
    <t>Lambalæri ókryddað ferskt - ódýrasta kg verð</t>
  </si>
  <si>
    <t>Lambahryggur 1/2 ferskur - ódýrasta kg verð</t>
  </si>
  <si>
    <t xml:space="preserve">Lambafille ferkst - ódýrasta kg verð </t>
  </si>
  <si>
    <t xml:space="preserve">Heill kjúklingur frosinn - ódyrasta kg verð </t>
  </si>
  <si>
    <t>Kjúklingabringur frosnar - ódyrasta kg verð</t>
  </si>
  <si>
    <t xml:space="preserve">Nautafillet - ódýrasta kg verð </t>
  </si>
  <si>
    <t>Laxaflök fersk ódýrasta kg verð</t>
  </si>
  <si>
    <t>Mjólkurvörur</t>
  </si>
  <si>
    <t xml:space="preserve">Arna Nýmjólk 1 l </t>
  </si>
  <si>
    <t xml:space="preserve">MS Nýmjólk 1l </t>
  </si>
  <si>
    <t xml:space="preserve">OS smjör 500 gr (silfur umbúðir) </t>
  </si>
  <si>
    <t>Smjörvi 400 gr</t>
  </si>
  <si>
    <t>OS gouda Góðostur 26% - ódýrsta kg verð</t>
  </si>
  <si>
    <t>Höfðingi ostur 150 gr</t>
  </si>
  <si>
    <t xml:space="preserve">OS Camembert 150 gr </t>
  </si>
  <si>
    <t xml:space="preserve">MS Páska Engjaþykkni m. kornkúlum 150 gr </t>
  </si>
  <si>
    <t>MS Páskajógúrt - 163 gr</t>
  </si>
  <si>
    <t xml:space="preserve">OS rjómaostur 400 gr </t>
  </si>
  <si>
    <t xml:space="preserve">OS gráðaostur 120 gr </t>
  </si>
  <si>
    <t>MS matreiðslurjómi 1/2 l</t>
  </si>
  <si>
    <t xml:space="preserve">MS rjómi 1/2 l </t>
  </si>
  <si>
    <t>MS Dala Feta - 325 gr</t>
  </si>
  <si>
    <t xml:space="preserve">Kjörís Mjúkís - vanillu - 2l </t>
  </si>
  <si>
    <t xml:space="preserve">Kjörís - Vanillu stangir - 10 stk </t>
  </si>
  <si>
    <t xml:space="preserve">Emmessís - HAPPÍS m. brownie, pekanhnetum, súkkulaðisósu og karamellu - 1,5 l </t>
  </si>
  <si>
    <t>Grænmeti</t>
  </si>
  <si>
    <t xml:space="preserve">Hollt og Gott Salatblanda 100 gr </t>
  </si>
  <si>
    <t xml:space="preserve">Lambhaga salat í potti </t>
  </si>
  <si>
    <t xml:space="preserve">Forsoðnar Parísar kartöflur 2*300 gr SFG </t>
  </si>
  <si>
    <t xml:space="preserve">Íslenskar Hornafjarðar kartöflur - Gullauga - 1 kg </t>
  </si>
  <si>
    <t xml:space="preserve">Kartöflur - gullauga - ódýrasta kg verð </t>
  </si>
  <si>
    <t xml:space="preserve">Íslenskir Flúða sveppir heilir - 250 gr </t>
  </si>
  <si>
    <t>Íslenskar Flúða gulrætur - 500 gr poki</t>
  </si>
  <si>
    <t xml:space="preserve">Laukur ódýrasta kg verð </t>
  </si>
  <si>
    <t>Paprika rauð - ódýrasta kg verð</t>
  </si>
  <si>
    <t>Paprika græn - ódýrasta kg verð</t>
  </si>
  <si>
    <t xml:space="preserve">Annað </t>
  </si>
  <si>
    <t>Oscar kraftur lamba 90 gr</t>
  </si>
  <si>
    <t>Knorr kraftur - kjúklinga 10 stk - 100 gr samtals</t>
  </si>
  <si>
    <t xml:space="preserve">Saltverk flögusalt - 250 gr </t>
  </si>
  <si>
    <t xml:space="preserve">Maldon sjávarsalt flögur 250 gr </t>
  </si>
  <si>
    <t xml:space="preserve">Doritos osta - 170 gr </t>
  </si>
  <si>
    <t xml:space="preserve">Piknik franskar/ strá - ódýrasta kg verð </t>
  </si>
  <si>
    <t xml:space="preserve">Voga ídýfa með kryddi 175 gr </t>
  </si>
  <si>
    <t>Krónan Granda</t>
  </si>
  <si>
    <t>Bónus Granda</t>
  </si>
  <si>
    <t xml:space="preserve">Nettó Mjódd </t>
  </si>
  <si>
    <t>Víðir Skeifunni</t>
  </si>
  <si>
    <t xml:space="preserve">Hagkaup Skeifunni </t>
  </si>
  <si>
    <t>Iceland Breiðholti</t>
  </si>
  <si>
    <t>Fjarðarkaup</t>
  </si>
  <si>
    <t xml:space="preserve">Costco </t>
  </si>
  <si>
    <t xml:space="preserve">Talning </t>
  </si>
  <si>
    <t xml:space="preserve">Hæsta verð </t>
  </si>
  <si>
    <t xml:space="preserve">Lægsta verð </t>
  </si>
  <si>
    <t>Munur á hæsta og lægsta verði í krónum</t>
  </si>
  <si>
    <t>Munur á hæsta og lægsta verði í %</t>
  </si>
  <si>
    <t>em</t>
  </si>
  <si>
    <t>e</t>
  </si>
  <si>
    <t xml:space="preserve">Nóa Siríus trítla páskaegg - 500 gr </t>
  </si>
  <si>
    <t>Verð</t>
  </si>
  <si>
    <t>Fjöldi</t>
  </si>
  <si>
    <t>Kjörbúðin Neskaupsstað</t>
  </si>
  <si>
    <t>Verðmunur</t>
  </si>
  <si>
    <t>%</t>
  </si>
  <si>
    <t>Páskakönnun - Páskaegg og páskamatur</t>
  </si>
  <si>
    <t>Munur í krónum</t>
  </si>
  <si>
    <t>Góa páskaegg</t>
  </si>
  <si>
    <t>Nói Siríus páskaegg</t>
  </si>
  <si>
    <t>Freyju páskaegg</t>
  </si>
  <si>
    <t>e=6</t>
  </si>
  <si>
    <t xml:space="preserve">Góu egg nr. 4 </t>
  </si>
  <si>
    <t xml:space="preserve">Lífskorn brauð m. tröllahöfrum og chia fræjum 450 gr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</si>
</sst>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3">
    <xf numFmtId="0" fontId="0" fillId="0" borderId="0" xfId="0"/>
    <xf numFmtId="0" fontId="0" fillId="0" borderId="0" xfId="0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2" fillId="0" borderId="1" xfId="0" applyFont="1" applyBorder="1" applyAlignment="1">
      <alignment wrapText="1"/>
    </xf>
    <xf numFmtId="0" fontId="0" fillId="0" borderId="4" xfId="0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/>
    <xf numFmtId="0" fontId="3" fillId="0" borderId="7" xfId="0" applyFont="1" applyBorder="1" applyAlignment="1">
      <alignment textRotation="90"/>
    </xf>
    <xf numFmtId="0" fontId="3" fillId="0" borderId="8" xfId="0" applyFont="1" applyBorder="1" applyAlignment="1">
      <alignment textRotation="90"/>
    </xf>
    <xf numFmtId="0" fontId="0" fillId="0" borderId="6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9" fontId="0" fillId="0" borderId="4" xfId="1" applyFont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wrapText="1"/>
    </xf>
    <xf numFmtId="0" fontId="5" fillId="0" borderId="2" xfId="0" applyFont="1" applyFill="1" applyBorder="1" applyAlignment="1">
      <alignment wrapText="1"/>
    </xf>
    <xf numFmtId="1" fontId="0" fillId="0" borderId="4" xfId="0" applyNumberFormat="1" applyFill="1" applyBorder="1" applyAlignment="1">
      <alignment horizontal="center" vertical="center"/>
    </xf>
    <xf numFmtId="1" fontId="0" fillId="0" borderId="6" xfId="0" applyNumberFormat="1" applyBorder="1" applyAlignment="1">
      <alignment horizontal="center" vertical="center"/>
    </xf>
    <xf numFmtId="1" fontId="0" fillId="0" borderId="4" xfId="0" applyNumberFormat="1" applyBorder="1" applyAlignment="1">
      <alignment horizontal="center" vertical="center"/>
    </xf>
    <xf numFmtId="1" fontId="0" fillId="0" borderId="6" xfId="0" applyNumberFormat="1" applyFill="1" applyBorder="1" applyAlignment="1">
      <alignment horizontal="center" vertical="center"/>
    </xf>
    <xf numFmtId="0" fontId="3" fillId="0" borderId="8" xfId="0" applyFont="1" applyBorder="1" applyAlignment="1">
      <alignment textRotation="90" wrapText="1"/>
    </xf>
    <xf numFmtId="0" fontId="3" fillId="0" borderId="9" xfId="0" applyFont="1" applyBorder="1" applyAlignment="1">
      <alignment textRotation="90" wrapText="1"/>
    </xf>
    <xf numFmtId="0" fontId="2" fillId="4" borderId="5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0" fillId="0" borderId="11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5" borderId="4" xfId="0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  <xf numFmtId="0" fontId="0" fillId="0" borderId="0" xfId="0" applyBorder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1771651</xdr:colOff>
      <xdr:row>0</xdr:row>
      <xdr:rowOff>323850</xdr:rowOff>
    </xdr:from>
    <xdr:to>
      <xdr:col>0</xdr:col>
      <xdr:colOff>3095625</xdr:colOff>
      <xdr:row>0</xdr:row>
      <xdr:rowOff>1647824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36708B47-E041-431B-A26B-6F08BDCBDD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71651" y="323850"/>
          <a:ext cx="1323974" cy="1323974"/>
        </a:xfrm>
        <a:prstGeom prst="rect">
          <a:avLst/>
        </a:prstGeom>
      </xdr:spPr>
    </xdr:pic>
    <xdr:clientData/>
  </xdr:twoCellAnchor>
  <xdr:twoCellAnchor editAs="oneCell">
    <xdr:from>
      <xdr:col>0</xdr:col>
      <xdr:colOff>314326</xdr:colOff>
      <xdr:row>0</xdr:row>
      <xdr:rowOff>571500</xdr:rowOff>
    </xdr:from>
    <xdr:to>
      <xdr:col>0</xdr:col>
      <xdr:colOff>2901305</xdr:colOff>
      <xdr:row>0</xdr:row>
      <xdr:rowOff>2000726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C9B84E2E-AD0A-45DB-9FDA-6E161C6148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6" y="571500"/>
          <a:ext cx="2586979" cy="142922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1"/>
  <sheetViews>
    <sheetView tabSelected="1" zoomScaleNormal="100" workbookViewId="0">
      <pane xSplit="1" topLeftCell="M1" activePane="topRight" state="frozen"/>
      <selection pane="topRight" activeCell="B40" sqref="B40"/>
    </sheetView>
  </sheetViews>
  <sheetFormatPr defaultRowHeight="15" x14ac:dyDescent="0.25"/>
  <cols>
    <col min="1" max="1" width="50.5703125" customWidth="1"/>
    <col min="2" max="2" width="10.5703125" bestFit="1" customWidth="1"/>
    <col min="14" max="14" width="10.85546875" customWidth="1"/>
  </cols>
  <sheetData>
    <row r="1" spans="1:15" ht="198.75" customHeight="1" thickBot="1" x14ac:dyDescent="0.4">
      <c r="A1" s="18" t="s">
        <v>112</v>
      </c>
      <c r="B1" s="10" t="s">
        <v>91</v>
      </c>
      <c r="C1" s="11" t="s">
        <v>92</v>
      </c>
      <c r="D1" s="11" t="s">
        <v>93</v>
      </c>
      <c r="E1" s="11" t="s">
        <v>95</v>
      </c>
      <c r="F1" s="11" t="s">
        <v>94</v>
      </c>
      <c r="G1" s="11" t="s">
        <v>96</v>
      </c>
      <c r="H1" s="11" t="s">
        <v>97</v>
      </c>
      <c r="I1" s="11" t="s">
        <v>109</v>
      </c>
      <c r="J1" s="11" t="s">
        <v>98</v>
      </c>
      <c r="K1" s="11" t="s">
        <v>99</v>
      </c>
      <c r="L1" s="11" t="s">
        <v>100</v>
      </c>
      <c r="M1" s="11" t="s">
        <v>101</v>
      </c>
      <c r="N1" s="24" t="s">
        <v>102</v>
      </c>
      <c r="O1" s="25" t="s">
        <v>103</v>
      </c>
    </row>
    <row r="2" spans="1:15" ht="32.25" customHeight="1" thickBot="1" x14ac:dyDescent="0.35">
      <c r="A2" s="27" t="s">
        <v>115</v>
      </c>
      <c r="B2" s="15" t="s">
        <v>107</v>
      </c>
      <c r="C2" s="15" t="s">
        <v>107</v>
      </c>
      <c r="D2" s="15" t="s">
        <v>107</v>
      </c>
      <c r="E2" s="15" t="s">
        <v>107</v>
      </c>
      <c r="F2" s="15" t="s">
        <v>107</v>
      </c>
      <c r="G2" s="15" t="s">
        <v>107</v>
      </c>
      <c r="H2" s="15" t="s">
        <v>107</v>
      </c>
      <c r="I2" s="15" t="s">
        <v>107</v>
      </c>
      <c r="J2" s="15" t="s">
        <v>107</v>
      </c>
      <c r="K2" s="17" t="s">
        <v>108</v>
      </c>
      <c r="L2" s="17" t="s">
        <v>107</v>
      </c>
      <c r="M2" s="17" t="s">
        <v>107</v>
      </c>
      <c r="N2" s="26" t="s">
        <v>113</v>
      </c>
      <c r="O2" s="17" t="s">
        <v>111</v>
      </c>
    </row>
    <row r="3" spans="1:15" ht="23.25" customHeight="1" x14ac:dyDescent="0.25">
      <c r="A3" s="2" t="s">
        <v>0</v>
      </c>
      <c r="B3" s="8" t="s">
        <v>105</v>
      </c>
      <c r="C3" s="30">
        <v>157</v>
      </c>
      <c r="D3" s="5">
        <v>198</v>
      </c>
      <c r="E3" s="6">
        <v>219</v>
      </c>
      <c r="F3" s="5" t="s">
        <v>105</v>
      </c>
      <c r="G3" s="5">
        <v>199</v>
      </c>
      <c r="H3" s="5">
        <v>158</v>
      </c>
      <c r="I3" s="5">
        <v>209</v>
      </c>
      <c r="J3" s="5" t="s">
        <v>105</v>
      </c>
      <c r="K3" s="5">
        <f t="shared" ref="K3:K18" si="0">COUNT(B3:J3)</f>
        <v>6</v>
      </c>
      <c r="L3" s="5">
        <f>MAX(B3:J3)</f>
        <v>219</v>
      </c>
      <c r="M3" s="5">
        <f>MIN(B3:J3)</f>
        <v>157</v>
      </c>
      <c r="N3" s="5">
        <f>L3-M3</f>
        <v>62</v>
      </c>
      <c r="O3" s="16">
        <f>(L3-M3)/M3</f>
        <v>0.39490445859872614</v>
      </c>
    </row>
    <row r="4" spans="1:15" ht="23.25" customHeight="1" x14ac:dyDescent="0.25">
      <c r="A4" s="2" t="s">
        <v>1</v>
      </c>
      <c r="B4" s="31">
        <v>580</v>
      </c>
      <c r="C4" s="5">
        <v>585</v>
      </c>
      <c r="D4" s="5">
        <v>599</v>
      </c>
      <c r="E4" s="6">
        <v>699</v>
      </c>
      <c r="F4" s="5" t="s">
        <v>105</v>
      </c>
      <c r="G4" s="5">
        <v>649</v>
      </c>
      <c r="H4" s="5">
        <v>598</v>
      </c>
      <c r="I4" s="5">
        <v>649</v>
      </c>
      <c r="J4" s="5" t="s">
        <v>105</v>
      </c>
      <c r="K4" s="5">
        <f t="shared" si="0"/>
        <v>7</v>
      </c>
      <c r="L4" s="5">
        <f t="shared" ref="L4:L60" si="1">MAX(B4:J4)</f>
        <v>699</v>
      </c>
      <c r="M4" s="5">
        <f t="shared" ref="M4:M60" si="2">MIN(B4:J4)</f>
        <v>580</v>
      </c>
      <c r="N4" s="5">
        <f t="shared" ref="N4:N60" si="3">L4-M4</f>
        <v>119</v>
      </c>
      <c r="O4" s="16">
        <f t="shared" ref="O4:O60" si="4">(L4-M4)/M4</f>
        <v>0.20517241379310344</v>
      </c>
    </row>
    <row r="5" spans="1:15" ht="23.25" customHeight="1" x14ac:dyDescent="0.25">
      <c r="A5" s="2" t="s">
        <v>2</v>
      </c>
      <c r="B5" s="8">
        <v>450</v>
      </c>
      <c r="C5" s="30">
        <v>449</v>
      </c>
      <c r="D5" s="5">
        <v>459</v>
      </c>
      <c r="E5" s="5" t="s">
        <v>104</v>
      </c>
      <c r="F5" s="5" t="s">
        <v>105</v>
      </c>
      <c r="G5" s="6">
        <v>499</v>
      </c>
      <c r="H5" s="5">
        <v>498</v>
      </c>
      <c r="I5" s="5">
        <v>459</v>
      </c>
      <c r="J5" s="5" t="s">
        <v>105</v>
      </c>
      <c r="K5" s="5">
        <f t="shared" si="0"/>
        <v>6</v>
      </c>
      <c r="L5" s="5">
        <f t="shared" si="1"/>
        <v>499</v>
      </c>
      <c r="M5" s="5">
        <f t="shared" si="2"/>
        <v>449</v>
      </c>
      <c r="N5" s="5">
        <f t="shared" si="3"/>
        <v>50</v>
      </c>
      <c r="O5" s="16">
        <f t="shared" si="4"/>
        <v>0.111358574610245</v>
      </c>
    </row>
    <row r="6" spans="1:15" ht="23.25" customHeight="1" x14ac:dyDescent="0.25">
      <c r="A6" s="2" t="s">
        <v>3</v>
      </c>
      <c r="B6" s="8">
        <v>880</v>
      </c>
      <c r="C6" s="30">
        <v>879</v>
      </c>
      <c r="D6" s="5">
        <v>898</v>
      </c>
      <c r="E6" s="6">
        <v>1199</v>
      </c>
      <c r="F6" s="5" t="s">
        <v>105</v>
      </c>
      <c r="G6" s="5">
        <v>999</v>
      </c>
      <c r="H6" s="5">
        <v>948</v>
      </c>
      <c r="I6" s="5">
        <v>898</v>
      </c>
      <c r="J6" s="5" t="s">
        <v>105</v>
      </c>
      <c r="K6" s="5">
        <f t="shared" si="0"/>
        <v>7</v>
      </c>
      <c r="L6" s="5">
        <f t="shared" si="1"/>
        <v>1199</v>
      </c>
      <c r="M6" s="5">
        <f t="shared" si="2"/>
        <v>879</v>
      </c>
      <c r="N6" s="5">
        <f t="shared" si="3"/>
        <v>320</v>
      </c>
      <c r="O6" s="16">
        <f t="shared" si="4"/>
        <v>0.36405005688282138</v>
      </c>
    </row>
    <row r="7" spans="1:15" ht="23.25" customHeight="1" x14ac:dyDescent="0.25">
      <c r="A7" s="2" t="s">
        <v>106</v>
      </c>
      <c r="B7" s="8" t="s">
        <v>105</v>
      </c>
      <c r="C7" s="30">
        <v>2259</v>
      </c>
      <c r="D7" s="5">
        <v>2398</v>
      </c>
      <c r="E7" s="5" t="s">
        <v>104</v>
      </c>
      <c r="F7" s="5" t="s">
        <v>105</v>
      </c>
      <c r="G7" s="5" t="s">
        <v>104</v>
      </c>
      <c r="H7" s="6">
        <v>2468</v>
      </c>
      <c r="I7" s="5" t="s">
        <v>105</v>
      </c>
      <c r="J7" s="5" t="s">
        <v>105</v>
      </c>
      <c r="K7" s="5">
        <f t="shared" si="0"/>
        <v>3</v>
      </c>
      <c r="L7" s="5">
        <f t="shared" si="1"/>
        <v>2468</v>
      </c>
      <c r="M7" s="5">
        <f t="shared" si="2"/>
        <v>2259</v>
      </c>
      <c r="N7" s="5">
        <f t="shared" si="3"/>
        <v>209</v>
      </c>
      <c r="O7" s="16">
        <f t="shared" si="4"/>
        <v>9.2518813634351479E-2</v>
      </c>
    </row>
    <row r="8" spans="1:15" ht="23.25" customHeight="1" x14ac:dyDescent="0.25">
      <c r="A8" s="2" t="s">
        <v>4</v>
      </c>
      <c r="B8" s="8">
        <v>1460</v>
      </c>
      <c r="C8" s="30">
        <v>1459</v>
      </c>
      <c r="D8" s="5" t="s">
        <v>104</v>
      </c>
      <c r="E8" s="6">
        <v>1899</v>
      </c>
      <c r="F8" s="5" t="s">
        <v>105</v>
      </c>
      <c r="G8" s="5">
        <v>1499</v>
      </c>
      <c r="H8" s="5">
        <v>1558</v>
      </c>
      <c r="I8" s="5">
        <v>1598</v>
      </c>
      <c r="J8" s="5" t="s">
        <v>105</v>
      </c>
      <c r="K8" s="5">
        <f t="shared" si="0"/>
        <v>6</v>
      </c>
      <c r="L8" s="5">
        <f t="shared" si="1"/>
        <v>1899</v>
      </c>
      <c r="M8" s="5">
        <f t="shared" si="2"/>
        <v>1459</v>
      </c>
      <c r="N8" s="5">
        <f t="shared" si="3"/>
        <v>440</v>
      </c>
      <c r="O8" s="16">
        <f t="shared" si="4"/>
        <v>0.3015764222069911</v>
      </c>
    </row>
    <row r="9" spans="1:15" ht="23.25" customHeight="1" x14ac:dyDescent="0.25">
      <c r="A9" s="2" t="s">
        <v>5</v>
      </c>
      <c r="B9" s="8">
        <v>1460</v>
      </c>
      <c r="C9" s="30">
        <v>1459</v>
      </c>
      <c r="D9" s="5">
        <v>1489</v>
      </c>
      <c r="E9" s="6">
        <v>1899</v>
      </c>
      <c r="F9" s="5" t="s">
        <v>105</v>
      </c>
      <c r="G9" s="5">
        <v>1499</v>
      </c>
      <c r="H9" s="5">
        <v>1598</v>
      </c>
      <c r="I9" s="5">
        <v>1489</v>
      </c>
      <c r="J9" s="5" t="s">
        <v>105</v>
      </c>
      <c r="K9" s="5">
        <f t="shared" si="0"/>
        <v>7</v>
      </c>
      <c r="L9" s="5">
        <f t="shared" si="1"/>
        <v>1899</v>
      </c>
      <c r="M9" s="5">
        <f t="shared" si="2"/>
        <v>1459</v>
      </c>
      <c r="N9" s="5">
        <f t="shared" si="3"/>
        <v>440</v>
      </c>
      <c r="O9" s="16">
        <f t="shared" si="4"/>
        <v>0.3015764222069911</v>
      </c>
    </row>
    <row r="10" spans="1:15" ht="23.25" customHeight="1" x14ac:dyDescent="0.25">
      <c r="A10" s="2" t="s">
        <v>6</v>
      </c>
      <c r="B10" s="8">
        <v>2180</v>
      </c>
      <c r="C10" s="30">
        <v>2179</v>
      </c>
      <c r="D10" s="5">
        <v>2189</v>
      </c>
      <c r="E10" s="6">
        <v>2899</v>
      </c>
      <c r="F10" s="5" t="s">
        <v>105</v>
      </c>
      <c r="G10" s="5">
        <v>2249</v>
      </c>
      <c r="H10" s="5">
        <v>2398</v>
      </c>
      <c r="I10" s="5">
        <v>2189</v>
      </c>
      <c r="J10" s="5" t="s">
        <v>105</v>
      </c>
      <c r="K10" s="5">
        <f t="shared" si="0"/>
        <v>7</v>
      </c>
      <c r="L10" s="5">
        <f t="shared" si="1"/>
        <v>2899</v>
      </c>
      <c r="M10" s="5">
        <f t="shared" si="2"/>
        <v>2179</v>
      </c>
      <c r="N10" s="5">
        <f t="shared" si="3"/>
        <v>720</v>
      </c>
      <c r="O10" s="16">
        <f t="shared" si="4"/>
        <v>0.33042680128499313</v>
      </c>
    </row>
    <row r="11" spans="1:15" ht="23.25" customHeight="1" x14ac:dyDescent="0.25">
      <c r="A11" s="2" t="s">
        <v>7</v>
      </c>
      <c r="B11" s="8">
        <v>2630</v>
      </c>
      <c r="C11" s="30">
        <v>2629</v>
      </c>
      <c r="D11" s="5">
        <v>2699</v>
      </c>
      <c r="E11" s="6">
        <v>3499</v>
      </c>
      <c r="F11" s="5" t="s">
        <v>105</v>
      </c>
      <c r="G11" s="5">
        <v>2799</v>
      </c>
      <c r="H11" s="5">
        <v>2798</v>
      </c>
      <c r="I11" s="5">
        <v>2898</v>
      </c>
      <c r="J11" s="5" t="s">
        <v>105</v>
      </c>
      <c r="K11" s="5">
        <f t="shared" si="0"/>
        <v>7</v>
      </c>
      <c r="L11" s="5">
        <f t="shared" si="1"/>
        <v>3499</v>
      </c>
      <c r="M11" s="5">
        <f t="shared" si="2"/>
        <v>2629</v>
      </c>
      <c r="N11" s="5">
        <f t="shared" si="3"/>
        <v>870</v>
      </c>
      <c r="O11" s="16">
        <f t="shared" si="4"/>
        <v>0.33092430581970333</v>
      </c>
    </row>
    <row r="12" spans="1:15" ht="23.25" customHeight="1" x14ac:dyDescent="0.25">
      <c r="A12" s="2" t="s">
        <v>8</v>
      </c>
      <c r="B12" s="8">
        <v>3220</v>
      </c>
      <c r="C12" s="30">
        <v>3219</v>
      </c>
      <c r="D12" s="5">
        <v>3229</v>
      </c>
      <c r="E12" s="5" t="s">
        <v>104</v>
      </c>
      <c r="F12" s="5" t="s">
        <v>105</v>
      </c>
      <c r="G12" s="5" t="s">
        <v>104</v>
      </c>
      <c r="H12" s="6">
        <v>3398</v>
      </c>
      <c r="I12" s="5">
        <v>3229</v>
      </c>
      <c r="J12" s="5" t="s">
        <v>105</v>
      </c>
      <c r="K12" s="5">
        <f t="shared" si="0"/>
        <v>5</v>
      </c>
      <c r="L12" s="5">
        <f t="shared" si="1"/>
        <v>3398</v>
      </c>
      <c r="M12" s="5">
        <f t="shared" si="2"/>
        <v>3219</v>
      </c>
      <c r="N12" s="5">
        <f t="shared" si="3"/>
        <v>179</v>
      </c>
      <c r="O12" s="16">
        <f t="shared" si="4"/>
        <v>5.5607331469400438E-2</v>
      </c>
    </row>
    <row r="13" spans="1:15" ht="23.25" customHeight="1" x14ac:dyDescent="0.25">
      <c r="A13" s="2" t="s">
        <v>9</v>
      </c>
      <c r="B13" s="8">
        <v>2260</v>
      </c>
      <c r="C13" s="30">
        <v>2259</v>
      </c>
      <c r="D13" s="6">
        <v>2498</v>
      </c>
      <c r="E13" s="5" t="s">
        <v>105</v>
      </c>
      <c r="F13" s="5" t="s">
        <v>105</v>
      </c>
      <c r="G13" s="5">
        <v>2349</v>
      </c>
      <c r="H13" s="5">
        <v>2398</v>
      </c>
      <c r="I13" s="5" t="s">
        <v>105</v>
      </c>
      <c r="J13" s="5" t="s">
        <v>105</v>
      </c>
      <c r="K13" s="5">
        <f t="shared" si="0"/>
        <v>5</v>
      </c>
      <c r="L13" s="5">
        <f t="shared" si="1"/>
        <v>2498</v>
      </c>
      <c r="M13" s="5">
        <f t="shared" si="2"/>
        <v>2259</v>
      </c>
      <c r="N13" s="5">
        <f t="shared" si="3"/>
        <v>239</v>
      </c>
      <c r="O13" s="16">
        <f t="shared" si="4"/>
        <v>0.10579902611775122</v>
      </c>
    </row>
    <row r="14" spans="1:15" ht="23.25" customHeight="1" x14ac:dyDescent="0.25">
      <c r="A14" s="2" t="s">
        <v>10</v>
      </c>
      <c r="B14" s="8">
        <v>2260</v>
      </c>
      <c r="C14" s="5">
        <v>2259</v>
      </c>
      <c r="D14" s="5">
        <v>2299</v>
      </c>
      <c r="E14" s="5" t="s">
        <v>104</v>
      </c>
      <c r="F14" s="5" t="s">
        <v>105</v>
      </c>
      <c r="G14" s="5">
        <v>2349</v>
      </c>
      <c r="H14" s="6">
        <v>2398</v>
      </c>
      <c r="I14" s="30">
        <v>2229</v>
      </c>
      <c r="J14" s="5" t="s">
        <v>105</v>
      </c>
      <c r="K14" s="5">
        <f t="shared" si="0"/>
        <v>6</v>
      </c>
      <c r="L14" s="5">
        <f t="shared" si="1"/>
        <v>2398</v>
      </c>
      <c r="M14" s="5">
        <f t="shared" si="2"/>
        <v>2229</v>
      </c>
      <c r="N14" s="5">
        <f t="shared" si="3"/>
        <v>169</v>
      </c>
      <c r="O14" s="16">
        <f t="shared" si="4"/>
        <v>7.5818752803947953E-2</v>
      </c>
    </row>
    <row r="15" spans="1:15" ht="23.25" customHeight="1" x14ac:dyDescent="0.25">
      <c r="A15" s="2" t="s">
        <v>11</v>
      </c>
      <c r="B15" s="8">
        <v>2260</v>
      </c>
      <c r="C15" s="30">
        <v>2259</v>
      </c>
      <c r="D15" s="5">
        <v>2269</v>
      </c>
      <c r="E15" s="6">
        <v>2899</v>
      </c>
      <c r="F15" s="5" t="s">
        <v>105</v>
      </c>
      <c r="G15" s="5">
        <v>2349</v>
      </c>
      <c r="H15" s="5">
        <v>2398</v>
      </c>
      <c r="I15" s="5">
        <v>2269</v>
      </c>
      <c r="J15" s="5" t="s">
        <v>105</v>
      </c>
      <c r="K15" s="5">
        <f t="shared" si="0"/>
        <v>7</v>
      </c>
      <c r="L15" s="5">
        <f t="shared" si="1"/>
        <v>2899</v>
      </c>
      <c r="M15" s="5">
        <f t="shared" si="2"/>
        <v>2259</v>
      </c>
      <c r="N15" s="5">
        <f t="shared" si="3"/>
        <v>640</v>
      </c>
      <c r="O15" s="16">
        <f t="shared" si="4"/>
        <v>0.28331119964586099</v>
      </c>
    </row>
    <row r="16" spans="1:15" ht="23.25" customHeight="1" x14ac:dyDescent="0.25">
      <c r="A16" s="2" t="s">
        <v>12</v>
      </c>
      <c r="B16" s="8">
        <v>2599</v>
      </c>
      <c r="C16" s="30">
        <v>2598</v>
      </c>
      <c r="D16" s="5">
        <v>2789</v>
      </c>
      <c r="E16" s="6">
        <v>3499</v>
      </c>
      <c r="F16" s="5" t="s">
        <v>105</v>
      </c>
      <c r="G16" s="5">
        <v>2749</v>
      </c>
      <c r="H16" s="5">
        <v>2798</v>
      </c>
      <c r="I16" s="5" t="s">
        <v>105</v>
      </c>
      <c r="J16" s="5" t="s">
        <v>105</v>
      </c>
      <c r="K16" s="5">
        <f t="shared" si="0"/>
        <v>6</v>
      </c>
      <c r="L16" s="5">
        <f t="shared" si="1"/>
        <v>3499</v>
      </c>
      <c r="M16" s="5">
        <f t="shared" si="2"/>
        <v>2598</v>
      </c>
      <c r="N16" s="5">
        <f t="shared" si="3"/>
        <v>901</v>
      </c>
      <c r="O16" s="16">
        <f t="shared" si="4"/>
        <v>0.3468052347959969</v>
      </c>
    </row>
    <row r="17" spans="1:15" ht="23.25" customHeight="1" x14ac:dyDescent="0.25">
      <c r="A17" s="2" t="s">
        <v>13</v>
      </c>
      <c r="B17" s="8">
        <v>2260</v>
      </c>
      <c r="C17" s="30">
        <v>2259</v>
      </c>
      <c r="D17" s="5">
        <v>2398</v>
      </c>
      <c r="E17" s="5" t="s">
        <v>105</v>
      </c>
      <c r="F17" s="5" t="s">
        <v>105</v>
      </c>
      <c r="G17" s="5">
        <v>2349</v>
      </c>
      <c r="H17" s="5">
        <v>2468</v>
      </c>
      <c r="I17" s="6">
        <v>2498</v>
      </c>
      <c r="J17" s="5" t="s">
        <v>105</v>
      </c>
      <c r="K17" s="5">
        <f t="shared" si="0"/>
        <v>6</v>
      </c>
      <c r="L17" s="5">
        <f t="shared" si="1"/>
        <v>2498</v>
      </c>
      <c r="M17" s="5">
        <f t="shared" si="2"/>
        <v>2259</v>
      </c>
      <c r="N17" s="5">
        <f t="shared" si="3"/>
        <v>239</v>
      </c>
      <c r="O17" s="16">
        <f t="shared" si="4"/>
        <v>0.10579902611775122</v>
      </c>
    </row>
    <row r="18" spans="1:15" ht="23.25" customHeight="1" thickBot="1" x14ac:dyDescent="0.3">
      <c r="A18" s="2" t="s">
        <v>14</v>
      </c>
      <c r="B18" s="8">
        <v>2260</v>
      </c>
      <c r="C18" s="30">
        <v>2259</v>
      </c>
      <c r="D18" s="6">
        <v>2498</v>
      </c>
      <c r="E18" s="5" t="s">
        <v>105</v>
      </c>
      <c r="F18" s="5" t="s">
        <v>105</v>
      </c>
      <c r="G18" s="5">
        <v>2349</v>
      </c>
      <c r="H18" s="5">
        <v>2398</v>
      </c>
      <c r="I18" s="5" t="s">
        <v>105</v>
      </c>
      <c r="J18" s="5" t="s">
        <v>105</v>
      </c>
      <c r="K18" s="5">
        <f t="shared" si="0"/>
        <v>5</v>
      </c>
      <c r="L18" s="5">
        <f t="shared" si="1"/>
        <v>2498</v>
      </c>
      <c r="M18" s="5">
        <f t="shared" si="2"/>
        <v>2259</v>
      </c>
      <c r="N18" s="5">
        <f t="shared" si="3"/>
        <v>239</v>
      </c>
      <c r="O18" s="16">
        <f t="shared" si="4"/>
        <v>0.10579902611775122</v>
      </c>
    </row>
    <row r="19" spans="1:15" ht="23.25" customHeight="1" thickBot="1" x14ac:dyDescent="0.35">
      <c r="A19" s="27" t="s">
        <v>116</v>
      </c>
      <c r="B19" s="15" t="s">
        <v>107</v>
      </c>
      <c r="C19" s="15" t="s">
        <v>107</v>
      </c>
      <c r="D19" s="15" t="s">
        <v>107</v>
      </c>
      <c r="E19" s="15" t="s">
        <v>107</v>
      </c>
      <c r="F19" s="15" t="s">
        <v>107</v>
      </c>
      <c r="G19" s="15" t="s">
        <v>107</v>
      </c>
      <c r="H19" s="15" t="s">
        <v>107</v>
      </c>
      <c r="I19" s="15" t="s">
        <v>107</v>
      </c>
      <c r="J19" s="15" t="s">
        <v>107</v>
      </c>
      <c r="K19" s="17" t="s">
        <v>108</v>
      </c>
      <c r="L19" s="17" t="s">
        <v>107</v>
      </c>
      <c r="M19" s="17" t="s">
        <v>107</v>
      </c>
      <c r="N19" s="17" t="s">
        <v>110</v>
      </c>
      <c r="O19" s="17" t="s">
        <v>111</v>
      </c>
    </row>
    <row r="20" spans="1:15" ht="23.25" customHeight="1" x14ac:dyDescent="0.25">
      <c r="A20" s="2" t="s">
        <v>15</v>
      </c>
      <c r="B20" s="8">
        <v>540</v>
      </c>
      <c r="C20" s="30">
        <v>539</v>
      </c>
      <c r="D20" s="5">
        <v>549</v>
      </c>
      <c r="E20" s="6">
        <v>779</v>
      </c>
      <c r="F20" s="5" t="s">
        <v>105</v>
      </c>
      <c r="G20" s="5" t="s">
        <v>105</v>
      </c>
      <c r="H20" s="5">
        <v>598</v>
      </c>
      <c r="I20" s="5">
        <v>549</v>
      </c>
      <c r="J20" s="5" t="s">
        <v>105</v>
      </c>
      <c r="K20" s="5">
        <f t="shared" ref="K20:K29" si="5">COUNT(B20:J20)</f>
        <v>6</v>
      </c>
      <c r="L20" s="5">
        <f t="shared" si="1"/>
        <v>779</v>
      </c>
      <c r="M20" s="5">
        <f t="shared" si="2"/>
        <v>539</v>
      </c>
      <c r="N20" s="5">
        <f t="shared" si="3"/>
        <v>240</v>
      </c>
      <c r="O20" s="16">
        <f t="shared" si="4"/>
        <v>0.44526901669758812</v>
      </c>
    </row>
    <row r="21" spans="1:15" ht="23.25" customHeight="1" x14ac:dyDescent="0.25">
      <c r="A21" s="2" t="s">
        <v>16</v>
      </c>
      <c r="B21" s="8">
        <v>2160</v>
      </c>
      <c r="C21" s="30">
        <v>2159</v>
      </c>
      <c r="D21" s="5">
        <v>2199</v>
      </c>
      <c r="E21" s="6">
        <v>3399</v>
      </c>
      <c r="F21" s="5" t="s">
        <v>105</v>
      </c>
      <c r="G21" s="5">
        <v>2549</v>
      </c>
      <c r="H21" s="5">
        <v>2498</v>
      </c>
      <c r="I21" s="5" t="s">
        <v>105</v>
      </c>
      <c r="J21" s="5" t="s">
        <v>105</v>
      </c>
      <c r="K21" s="5">
        <f t="shared" si="5"/>
        <v>6</v>
      </c>
      <c r="L21" s="5">
        <f t="shared" si="1"/>
        <v>3399</v>
      </c>
      <c r="M21" s="5">
        <f t="shared" si="2"/>
        <v>2159</v>
      </c>
      <c r="N21" s="5">
        <f t="shared" si="3"/>
        <v>1240</v>
      </c>
      <c r="O21" s="16">
        <f t="shared" si="4"/>
        <v>0.57433997220935618</v>
      </c>
    </row>
    <row r="22" spans="1:15" ht="23.25" customHeight="1" x14ac:dyDescent="0.25">
      <c r="A22" s="2" t="s">
        <v>17</v>
      </c>
      <c r="B22" s="8">
        <v>2160</v>
      </c>
      <c r="C22" s="30">
        <v>2159</v>
      </c>
      <c r="D22" s="5">
        <v>2199</v>
      </c>
      <c r="E22" s="5" t="s">
        <v>105</v>
      </c>
      <c r="F22" s="5" t="s">
        <v>105</v>
      </c>
      <c r="G22" s="5">
        <v>2549</v>
      </c>
      <c r="H22" s="6">
        <v>2678</v>
      </c>
      <c r="I22" s="5">
        <v>2199</v>
      </c>
      <c r="J22" s="5" t="s">
        <v>105</v>
      </c>
      <c r="K22" s="5">
        <f t="shared" si="5"/>
        <v>6</v>
      </c>
      <c r="L22" s="5">
        <f t="shared" si="1"/>
        <v>2678</v>
      </c>
      <c r="M22" s="5">
        <f t="shared" si="2"/>
        <v>2159</v>
      </c>
      <c r="N22" s="5">
        <f t="shared" si="3"/>
        <v>519</v>
      </c>
      <c r="O22" s="16">
        <f t="shared" si="4"/>
        <v>0.24038906901343216</v>
      </c>
    </row>
    <row r="23" spans="1:15" ht="23.25" customHeight="1" x14ac:dyDescent="0.25">
      <c r="A23" s="2" t="s">
        <v>18</v>
      </c>
      <c r="B23" s="8">
        <v>1240</v>
      </c>
      <c r="C23" s="30">
        <v>1239</v>
      </c>
      <c r="D23" s="5">
        <v>1299</v>
      </c>
      <c r="E23" s="6">
        <v>1749</v>
      </c>
      <c r="F23" s="5" t="s">
        <v>105</v>
      </c>
      <c r="G23" s="5">
        <v>1299</v>
      </c>
      <c r="H23" s="5">
        <v>1498</v>
      </c>
      <c r="I23" s="5">
        <v>1299</v>
      </c>
      <c r="J23" s="5" t="s">
        <v>105</v>
      </c>
      <c r="K23" s="5">
        <f t="shared" si="5"/>
        <v>7</v>
      </c>
      <c r="L23" s="5">
        <f t="shared" si="1"/>
        <v>1749</v>
      </c>
      <c r="M23" s="5">
        <f t="shared" si="2"/>
        <v>1239</v>
      </c>
      <c r="N23" s="5">
        <f t="shared" si="3"/>
        <v>510</v>
      </c>
      <c r="O23" s="16">
        <f t="shared" si="4"/>
        <v>0.41162227602905571</v>
      </c>
    </row>
    <row r="24" spans="1:15" ht="23.25" customHeight="1" x14ac:dyDescent="0.25">
      <c r="A24" s="2" t="s">
        <v>19</v>
      </c>
      <c r="B24" s="8">
        <v>1240</v>
      </c>
      <c r="C24" s="30">
        <v>1239</v>
      </c>
      <c r="D24" s="5">
        <v>1269</v>
      </c>
      <c r="E24" s="6">
        <v>1749</v>
      </c>
      <c r="F24" s="5" t="s">
        <v>105</v>
      </c>
      <c r="G24" s="5">
        <v>1299</v>
      </c>
      <c r="H24" s="5">
        <v>1498</v>
      </c>
      <c r="I24" s="5">
        <v>1269</v>
      </c>
      <c r="J24" s="5" t="s">
        <v>105</v>
      </c>
      <c r="K24" s="5">
        <f t="shared" si="5"/>
        <v>7</v>
      </c>
      <c r="L24" s="5">
        <f t="shared" si="1"/>
        <v>1749</v>
      </c>
      <c r="M24" s="5">
        <f t="shared" si="2"/>
        <v>1239</v>
      </c>
      <c r="N24" s="5">
        <f t="shared" si="3"/>
        <v>510</v>
      </c>
      <c r="O24" s="16">
        <f t="shared" si="4"/>
        <v>0.41162227602905571</v>
      </c>
    </row>
    <row r="25" spans="1:15" ht="23.25" customHeight="1" x14ac:dyDescent="0.25">
      <c r="A25" s="2" t="s">
        <v>20</v>
      </c>
      <c r="B25" s="8" t="s">
        <v>104</v>
      </c>
      <c r="C25" s="30">
        <v>2159</v>
      </c>
      <c r="D25" s="5">
        <v>2169</v>
      </c>
      <c r="E25" s="6">
        <v>3399</v>
      </c>
      <c r="F25" s="5" t="s">
        <v>105</v>
      </c>
      <c r="G25" s="5">
        <v>2549</v>
      </c>
      <c r="H25" s="5">
        <v>2498</v>
      </c>
      <c r="I25" s="5">
        <v>2199</v>
      </c>
      <c r="J25" s="5" t="s">
        <v>105</v>
      </c>
      <c r="K25" s="5">
        <f t="shared" si="5"/>
        <v>6</v>
      </c>
      <c r="L25" s="5">
        <f t="shared" si="1"/>
        <v>3399</v>
      </c>
      <c r="M25" s="5">
        <f t="shared" si="2"/>
        <v>2159</v>
      </c>
      <c r="N25" s="5">
        <f t="shared" si="3"/>
        <v>1240</v>
      </c>
      <c r="O25" s="16">
        <f t="shared" si="4"/>
        <v>0.57433997220935618</v>
      </c>
    </row>
    <row r="26" spans="1:15" ht="23.25" customHeight="1" x14ac:dyDescent="0.25">
      <c r="A26" s="2" t="s">
        <v>21</v>
      </c>
      <c r="B26" s="8">
        <v>2160</v>
      </c>
      <c r="C26" s="30">
        <v>2159</v>
      </c>
      <c r="D26" s="5">
        <v>2199</v>
      </c>
      <c r="E26" s="6">
        <v>3399</v>
      </c>
      <c r="F26" s="5" t="s">
        <v>105</v>
      </c>
      <c r="G26" s="5" t="s">
        <v>105</v>
      </c>
      <c r="H26" s="5">
        <v>2498</v>
      </c>
      <c r="I26" s="5">
        <v>2549</v>
      </c>
      <c r="J26" s="5" t="s">
        <v>105</v>
      </c>
      <c r="K26" s="5">
        <f t="shared" si="5"/>
        <v>6</v>
      </c>
      <c r="L26" s="5">
        <f t="shared" si="1"/>
        <v>3399</v>
      </c>
      <c r="M26" s="5">
        <f t="shared" si="2"/>
        <v>2159</v>
      </c>
      <c r="N26" s="5">
        <f t="shared" si="3"/>
        <v>1240</v>
      </c>
      <c r="O26" s="16">
        <f t="shared" si="4"/>
        <v>0.57433997220935618</v>
      </c>
    </row>
    <row r="27" spans="1:15" ht="23.25" customHeight="1" x14ac:dyDescent="0.25">
      <c r="A27" s="2" t="s">
        <v>22</v>
      </c>
      <c r="B27" s="8">
        <v>2980</v>
      </c>
      <c r="C27" s="30">
        <v>2979</v>
      </c>
      <c r="D27" s="5">
        <v>2999</v>
      </c>
      <c r="E27" s="6">
        <v>3999</v>
      </c>
      <c r="F27" s="5" t="s">
        <v>105</v>
      </c>
      <c r="G27" s="5">
        <v>3449</v>
      </c>
      <c r="H27" s="5">
        <v>3199</v>
      </c>
      <c r="I27" s="5">
        <v>2999</v>
      </c>
      <c r="J27" s="5" t="s">
        <v>105</v>
      </c>
      <c r="K27" s="5">
        <f t="shared" si="5"/>
        <v>7</v>
      </c>
      <c r="L27" s="5">
        <f t="shared" si="1"/>
        <v>3999</v>
      </c>
      <c r="M27" s="5">
        <f t="shared" si="2"/>
        <v>2979</v>
      </c>
      <c r="N27" s="5">
        <f t="shared" si="3"/>
        <v>1020</v>
      </c>
      <c r="O27" s="16">
        <f t="shared" si="4"/>
        <v>0.34239677744209468</v>
      </c>
    </row>
    <row r="28" spans="1:15" ht="23.25" customHeight="1" x14ac:dyDescent="0.25">
      <c r="A28" s="9" t="s">
        <v>23</v>
      </c>
      <c r="B28" s="8">
        <v>1799</v>
      </c>
      <c r="C28" s="30">
        <v>1779</v>
      </c>
      <c r="D28" s="5">
        <v>1799</v>
      </c>
      <c r="E28" s="5" t="s">
        <v>105</v>
      </c>
      <c r="F28" s="5" t="s">
        <v>105</v>
      </c>
      <c r="G28" s="5" t="s">
        <v>105</v>
      </c>
      <c r="H28" s="5">
        <v>1998</v>
      </c>
      <c r="I28" s="6">
        <v>2099</v>
      </c>
      <c r="J28" s="5" t="s">
        <v>105</v>
      </c>
      <c r="K28" s="5">
        <f t="shared" si="5"/>
        <v>5</v>
      </c>
      <c r="L28" s="5">
        <f t="shared" si="1"/>
        <v>2099</v>
      </c>
      <c r="M28" s="5">
        <f t="shared" si="2"/>
        <v>1779</v>
      </c>
      <c r="N28" s="5">
        <f t="shared" si="3"/>
        <v>320</v>
      </c>
      <c r="O28" s="16">
        <f t="shared" si="4"/>
        <v>0.17987633501967398</v>
      </c>
    </row>
    <row r="29" spans="1:15" ht="23.25" customHeight="1" thickBot="1" x14ac:dyDescent="0.3">
      <c r="A29" s="9" t="s">
        <v>24</v>
      </c>
      <c r="B29" s="12">
        <v>2160</v>
      </c>
      <c r="C29" s="30">
        <v>2159</v>
      </c>
      <c r="D29" s="7" t="s">
        <v>105</v>
      </c>
      <c r="E29" s="6">
        <v>3399</v>
      </c>
      <c r="F29" s="5" t="s">
        <v>105</v>
      </c>
      <c r="G29" s="5">
        <v>2549</v>
      </c>
      <c r="H29" s="5">
        <v>2498</v>
      </c>
      <c r="I29" s="5">
        <v>2549</v>
      </c>
      <c r="J29" s="5" t="s">
        <v>105</v>
      </c>
      <c r="K29" s="5">
        <f t="shared" si="5"/>
        <v>6</v>
      </c>
      <c r="L29" s="5">
        <f t="shared" si="1"/>
        <v>3399</v>
      </c>
      <c r="M29" s="5">
        <f t="shared" si="2"/>
        <v>2159</v>
      </c>
      <c r="N29" s="5">
        <f t="shared" si="3"/>
        <v>1240</v>
      </c>
      <c r="O29" s="16">
        <f t="shared" si="4"/>
        <v>0.57433997220935618</v>
      </c>
    </row>
    <row r="30" spans="1:15" ht="23.25" customHeight="1" thickBot="1" x14ac:dyDescent="0.35">
      <c r="A30" s="27" t="s">
        <v>114</v>
      </c>
      <c r="B30" s="15" t="s">
        <v>107</v>
      </c>
      <c r="C30" s="15" t="s">
        <v>107</v>
      </c>
      <c r="D30" s="15" t="s">
        <v>107</v>
      </c>
      <c r="E30" s="15" t="s">
        <v>107</v>
      </c>
      <c r="F30" s="15" t="s">
        <v>107</v>
      </c>
      <c r="G30" s="15" t="s">
        <v>107</v>
      </c>
      <c r="H30" s="15" t="s">
        <v>107</v>
      </c>
      <c r="I30" s="15" t="s">
        <v>107</v>
      </c>
      <c r="J30" s="15" t="s">
        <v>107</v>
      </c>
      <c r="K30" s="17" t="s">
        <v>108</v>
      </c>
      <c r="L30" s="17" t="s">
        <v>107</v>
      </c>
      <c r="M30" s="17" t="s">
        <v>107</v>
      </c>
      <c r="N30" s="17" t="s">
        <v>110</v>
      </c>
      <c r="O30" s="17" t="s">
        <v>111</v>
      </c>
    </row>
    <row r="31" spans="1:15" ht="23.25" customHeight="1" x14ac:dyDescent="0.25">
      <c r="A31" s="2" t="s">
        <v>25</v>
      </c>
      <c r="B31" s="8">
        <v>1230</v>
      </c>
      <c r="C31" s="30">
        <v>1229</v>
      </c>
      <c r="D31" s="5">
        <v>1269</v>
      </c>
      <c r="E31" s="5" t="s">
        <v>104</v>
      </c>
      <c r="F31" s="5" t="s">
        <v>105</v>
      </c>
      <c r="G31" s="5">
        <v>1249</v>
      </c>
      <c r="H31" s="6">
        <v>1398</v>
      </c>
      <c r="I31" s="5">
        <v>1269</v>
      </c>
      <c r="J31" s="5" t="s">
        <v>105</v>
      </c>
      <c r="K31" s="5">
        <f t="shared" ref="K31:K36" si="6">COUNT(B31:J31)</f>
        <v>6</v>
      </c>
      <c r="L31" s="5">
        <f t="shared" si="1"/>
        <v>1398</v>
      </c>
      <c r="M31" s="5">
        <f t="shared" si="2"/>
        <v>1229</v>
      </c>
      <c r="N31" s="5">
        <f t="shared" si="3"/>
        <v>169</v>
      </c>
      <c r="O31" s="16">
        <f t="shared" si="4"/>
        <v>0.13751017087062653</v>
      </c>
    </row>
    <row r="32" spans="1:15" ht="23.25" customHeight="1" x14ac:dyDescent="0.25">
      <c r="A32" s="2" t="s">
        <v>118</v>
      </c>
      <c r="B32" s="13">
        <v>1280</v>
      </c>
      <c r="C32" s="14" t="s">
        <v>105</v>
      </c>
      <c r="D32" s="5">
        <v>1099</v>
      </c>
      <c r="E32" s="5" t="s">
        <v>104</v>
      </c>
      <c r="F32" s="5" t="s">
        <v>105</v>
      </c>
      <c r="G32" s="5">
        <v>1099</v>
      </c>
      <c r="H32" s="5">
        <v>1198</v>
      </c>
      <c r="I32" s="5">
        <v>1099</v>
      </c>
      <c r="J32" s="5" t="s">
        <v>105</v>
      </c>
      <c r="K32" s="5">
        <f t="shared" si="6"/>
        <v>5</v>
      </c>
      <c r="L32" s="5">
        <f t="shared" si="1"/>
        <v>1280</v>
      </c>
      <c r="M32" s="5">
        <f t="shared" si="2"/>
        <v>1099</v>
      </c>
      <c r="N32" s="5">
        <f t="shared" si="3"/>
        <v>181</v>
      </c>
      <c r="O32" s="16">
        <f t="shared" si="4"/>
        <v>0.16469517743403095</v>
      </c>
    </row>
    <row r="33" spans="1:15" ht="23.25" customHeight="1" x14ac:dyDescent="0.25">
      <c r="A33" s="2" t="s">
        <v>26</v>
      </c>
      <c r="B33" s="8">
        <v>1530</v>
      </c>
      <c r="C33" s="30">
        <v>1529</v>
      </c>
      <c r="D33" s="5">
        <v>1589</v>
      </c>
      <c r="E33" s="5" t="s">
        <v>104</v>
      </c>
      <c r="F33" s="5" t="s">
        <v>105</v>
      </c>
      <c r="G33" s="5">
        <v>1549</v>
      </c>
      <c r="H33" s="6">
        <v>1598</v>
      </c>
      <c r="I33" s="5">
        <v>1589</v>
      </c>
      <c r="J33" s="5" t="s">
        <v>105</v>
      </c>
      <c r="K33" s="5">
        <f t="shared" si="6"/>
        <v>6</v>
      </c>
      <c r="L33" s="5">
        <f t="shared" si="1"/>
        <v>1598</v>
      </c>
      <c r="M33" s="5">
        <f t="shared" si="2"/>
        <v>1529</v>
      </c>
      <c r="N33" s="5">
        <f t="shared" si="3"/>
        <v>69</v>
      </c>
      <c r="O33" s="16">
        <f t="shared" si="4"/>
        <v>4.5127534336167431E-2</v>
      </c>
    </row>
    <row r="34" spans="1:15" ht="23.25" customHeight="1" x14ac:dyDescent="0.25">
      <c r="A34" s="2" t="s">
        <v>27</v>
      </c>
      <c r="B34" s="8">
        <v>1498</v>
      </c>
      <c r="C34" s="14" t="s">
        <v>105</v>
      </c>
      <c r="D34" s="5">
        <v>1499</v>
      </c>
      <c r="E34" s="6">
        <v>1949</v>
      </c>
      <c r="F34" s="5" t="s">
        <v>105</v>
      </c>
      <c r="G34" s="5" t="s">
        <v>105</v>
      </c>
      <c r="H34" s="5">
        <v>1598</v>
      </c>
      <c r="I34" s="5">
        <v>1499</v>
      </c>
      <c r="J34" s="5" t="s">
        <v>105</v>
      </c>
      <c r="K34" s="5">
        <f t="shared" si="6"/>
        <v>5</v>
      </c>
      <c r="L34" s="5">
        <f t="shared" si="1"/>
        <v>1949</v>
      </c>
      <c r="M34" s="5">
        <f t="shared" si="2"/>
        <v>1498</v>
      </c>
      <c r="N34" s="5">
        <f t="shared" si="3"/>
        <v>451</v>
      </c>
      <c r="O34" s="16">
        <f t="shared" si="4"/>
        <v>0.30106809078771696</v>
      </c>
    </row>
    <row r="35" spans="1:15" ht="23.25" customHeight="1" x14ac:dyDescent="0.25">
      <c r="A35" s="9" t="s">
        <v>28</v>
      </c>
      <c r="B35" s="8">
        <v>1730</v>
      </c>
      <c r="C35" s="30">
        <v>1729</v>
      </c>
      <c r="D35" s="6">
        <v>1799</v>
      </c>
      <c r="E35" s="5" t="s">
        <v>104</v>
      </c>
      <c r="F35" s="5" t="s">
        <v>105</v>
      </c>
      <c r="G35" s="5">
        <v>1749</v>
      </c>
      <c r="H35" s="5">
        <v>1798</v>
      </c>
      <c r="I35" s="5">
        <v>1769</v>
      </c>
      <c r="J35" s="5" t="s">
        <v>105</v>
      </c>
      <c r="K35" s="5">
        <f t="shared" si="6"/>
        <v>6</v>
      </c>
      <c r="L35" s="5">
        <f t="shared" si="1"/>
        <v>1799</v>
      </c>
      <c r="M35" s="5">
        <f t="shared" si="2"/>
        <v>1729</v>
      </c>
      <c r="N35" s="5">
        <f t="shared" si="3"/>
        <v>70</v>
      </c>
      <c r="O35" s="16">
        <f t="shared" si="4"/>
        <v>4.048582995951417E-2</v>
      </c>
    </row>
    <row r="36" spans="1:15" ht="23.25" customHeight="1" thickBot="1" x14ac:dyDescent="0.3">
      <c r="A36" s="2" t="s">
        <v>29</v>
      </c>
      <c r="B36" s="8">
        <v>1476</v>
      </c>
      <c r="C36" s="30">
        <v>1475</v>
      </c>
      <c r="D36" s="5" t="s">
        <v>104</v>
      </c>
      <c r="E36" s="6">
        <v>1699</v>
      </c>
      <c r="F36" s="5" t="s">
        <v>105</v>
      </c>
      <c r="G36" s="5">
        <v>1499</v>
      </c>
      <c r="H36" s="5">
        <v>1598</v>
      </c>
      <c r="I36" s="5">
        <v>1489</v>
      </c>
      <c r="J36" s="5" t="s">
        <v>105</v>
      </c>
      <c r="K36" s="5">
        <f t="shared" si="6"/>
        <v>6</v>
      </c>
      <c r="L36" s="5">
        <f t="shared" si="1"/>
        <v>1699</v>
      </c>
      <c r="M36" s="5">
        <f t="shared" si="2"/>
        <v>1475</v>
      </c>
      <c r="N36" s="5">
        <f t="shared" si="3"/>
        <v>224</v>
      </c>
      <c r="O36" s="16">
        <f t="shared" si="4"/>
        <v>0.15186440677966101</v>
      </c>
    </row>
    <row r="37" spans="1:15" ht="23.25" customHeight="1" thickBot="1" x14ac:dyDescent="0.3">
      <c r="A37" s="4" t="s">
        <v>30</v>
      </c>
      <c r="B37" s="15" t="s">
        <v>107</v>
      </c>
      <c r="C37" s="15" t="s">
        <v>107</v>
      </c>
      <c r="D37" s="15" t="s">
        <v>107</v>
      </c>
      <c r="E37" s="15" t="s">
        <v>107</v>
      </c>
      <c r="F37" s="15" t="s">
        <v>107</v>
      </c>
      <c r="G37" s="15" t="s">
        <v>107</v>
      </c>
      <c r="H37" s="15" t="s">
        <v>107</v>
      </c>
      <c r="I37" s="15" t="s">
        <v>107</v>
      </c>
      <c r="J37" s="15" t="s">
        <v>107</v>
      </c>
      <c r="K37" s="17" t="s">
        <v>108</v>
      </c>
      <c r="L37" s="17" t="s">
        <v>107</v>
      </c>
      <c r="M37" s="17" t="s">
        <v>107</v>
      </c>
      <c r="N37" s="17" t="s">
        <v>110</v>
      </c>
      <c r="O37" s="17" t="s">
        <v>111</v>
      </c>
    </row>
    <row r="38" spans="1:15" ht="23.25" customHeight="1" x14ac:dyDescent="0.25">
      <c r="A38" s="2" t="s">
        <v>31</v>
      </c>
      <c r="B38" s="8">
        <v>378</v>
      </c>
      <c r="C38" s="5" t="s">
        <v>105</v>
      </c>
      <c r="D38" s="5">
        <v>379</v>
      </c>
      <c r="E38" s="5">
        <v>419</v>
      </c>
      <c r="F38" s="6">
        <v>485</v>
      </c>
      <c r="G38" s="30">
        <v>349</v>
      </c>
      <c r="H38" s="5">
        <v>378</v>
      </c>
      <c r="I38" s="5">
        <v>379</v>
      </c>
      <c r="J38" s="5" t="s">
        <v>105</v>
      </c>
      <c r="K38" s="5">
        <f>COUNT(B38:J38)</f>
        <v>7</v>
      </c>
      <c r="L38" s="5">
        <f t="shared" si="1"/>
        <v>485</v>
      </c>
      <c r="M38" s="5">
        <f t="shared" si="2"/>
        <v>349</v>
      </c>
      <c r="N38" s="5">
        <f t="shared" si="3"/>
        <v>136</v>
      </c>
      <c r="O38" s="16">
        <f t="shared" si="4"/>
        <v>0.38968481375358166</v>
      </c>
    </row>
    <row r="39" spans="1:15" ht="23.25" customHeight="1" x14ac:dyDescent="0.25">
      <c r="A39" s="2" t="s">
        <v>32</v>
      </c>
      <c r="B39" s="8">
        <v>198</v>
      </c>
      <c r="C39" s="5" t="s">
        <v>105</v>
      </c>
      <c r="D39" s="5">
        <v>199</v>
      </c>
      <c r="E39" s="5">
        <v>209</v>
      </c>
      <c r="F39" s="7" t="s">
        <v>105</v>
      </c>
      <c r="G39" s="6">
        <v>239</v>
      </c>
      <c r="H39" s="30">
        <v>179</v>
      </c>
      <c r="I39" s="5">
        <v>199</v>
      </c>
      <c r="J39" s="5" t="s">
        <v>105</v>
      </c>
      <c r="K39" s="5">
        <f>COUNT(B39:J39)</f>
        <v>6</v>
      </c>
      <c r="L39" s="5">
        <f t="shared" si="1"/>
        <v>239</v>
      </c>
      <c r="M39" s="5">
        <f t="shared" si="2"/>
        <v>179</v>
      </c>
      <c r="N39" s="5">
        <f t="shared" si="3"/>
        <v>60</v>
      </c>
      <c r="O39" s="16">
        <f t="shared" si="4"/>
        <v>0.33519553072625696</v>
      </c>
    </row>
    <row r="40" spans="1:15" ht="23.25" customHeight="1" x14ac:dyDescent="0.25">
      <c r="A40" s="2" t="s">
        <v>119</v>
      </c>
      <c r="B40" s="31">
        <v>379</v>
      </c>
      <c r="C40" s="5" t="s">
        <v>105</v>
      </c>
      <c r="D40" s="5">
        <v>395</v>
      </c>
      <c r="E40" s="5">
        <v>449</v>
      </c>
      <c r="F40" s="6">
        <v>568</v>
      </c>
      <c r="G40" s="5">
        <v>499</v>
      </c>
      <c r="H40" s="5">
        <v>398</v>
      </c>
      <c r="I40" s="5">
        <v>379</v>
      </c>
      <c r="J40" s="5" t="s">
        <v>105</v>
      </c>
      <c r="K40" s="5">
        <f>COUNT(B40:J40)</f>
        <v>7</v>
      </c>
      <c r="L40" s="5">
        <f t="shared" si="1"/>
        <v>568</v>
      </c>
      <c r="M40" s="5">
        <f t="shared" si="2"/>
        <v>379</v>
      </c>
      <c r="N40" s="5">
        <f t="shared" si="3"/>
        <v>189</v>
      </c>
      <c r="O40" s="16">
        <f t="shared" si="4"/>
        <v>0.49868073878627966</v>
      </c>
    </row>
    <row r="41" spans="1:15" ht="23.25" customHeight="1" thickBot="1" x14ac:dyDescent="0.3">
      <c r="A41" s="2" t="s">
        <v>33</v>
      </c>
      <c r="B41" s="23">
        <f>615/0.518</f>
        <v>1187.2586872586871</v>
      </c>
      <c r="C41" s="7">
        <v>1175</v>
      </c>
      <c r="D41" s="5">
        <v>998</v>
      </c>
      <c r="E41" s="5">
        <v>911</v>
      </c>
      <c r="F41" s="5" t="s">
        <v>105</v>
      </c>
      <c r="G41" s="6">
        <v>1543</v>
      </c>
      <c r="H41" s="20">
        <f>998/1.152</f>
        <v>866.31944444444446</v>
      </c>
      <c r="I41" s="30">
        <v>846</v>
      </c>
      <c r="J41" s="5" t="s">
        <v>105</v>
      </c>
      <c r="K41" s="5">
        <f>COUNT(B41:J41)</f>
        <v>7</v>
      </c>
      <c r="L41" s="22">
        <f t="shared" si="1"/>
        <v>1543</v>
      </c>
      <c r="M41" s="5">
        <f t="shared" si="2"/>
        <v>846</v>
      </c>
      <c r="N41" s="22">
        <f t="shared" si="3"/>
        <v>697</v>
      </c>
      <c r="O41" s="16">
        <f t="shared" si="4"/>
        <v>0.82387706855791965</v>
      </c>
    </row>
    <row r="42" spans="1:15" ht="23.25" customHeight="1" thickBot="1" x14ac:dyDescent="0.3">
      <c r="A42" s="4" t="s">
        <v>34</v>
      </c>
      <c r="B42" s="15" t="s">
        <v>107</v>
      </c>
      <c r="C42" s="15" t="s">
        <v>107</v>
      </c>
      <c r="D42" s="15" t="s">
        <v>107</v>
      </c>
      <c r="E42" s="15" t="s">
        <v>107</v>
      </c>
      <c r="F42" s="15" t="s">
        <v>107</v>
      </c>
      <c r="G42" s="15" t="s">
        <v>107</v>
      </c>
      <c r="H42" s="15" t="s">
        <v>107</v>
      </c>
      <c r="I42" s="15" t="s">
        <v>107</v>
      </c>
      <c r="J42" s="15" t="s">
        <v>107</v>
      </c>
      <c r="K42" s="17" t="s">
        <v>108</v>
      </c>
      <c r="L42" s="17" t="s">
        <v>107</v>
      </c>
      <c r="M42" s="17" t="s">
        <v>107</v>
      </c>
      <c r="N42" s="17" t="s">
        <v>110</v>
      </c>
      <c r="O42" s="17" t="s">
        <v>111</v>
      </c>
    </row>
    <row r="43" spans="1:15" ht="23.25" customHeight="1" x14ac:dyDescent="0.25">
      <c r="A43" s="2" t="s">
        <v>35</v>
      </c>
      <c r="B43" s="8">
        <v>286</v>
      </c>
      <c r="C43" s="30">
        <v>285</v>
      </c>
      <c r="D43" s="5">
        <v>287</v>
      </c>
      <c r="E43" s="6">
        <v>369</v>
      </c>
      <c r="F43" s="5">
        <v>348</v>
      </c>
      <c r="G43" s="5">
        <v>359</v>
      </c>
      <c r="H43" s="5">
        <v>298</v>
      </c>
      <c r="I43" s="5">
        <v>287</v>
      </c>
      <c r="J43" s="5" t="s">
        <v>105</v>
      </c>
      <c r="K43" s="5">
        <f t="shared" ref="K43:K52" si="7">COUNT(B43:J43)</f>
        <v>8</v>
      </c>
      <c r="L43" s="5">
        <f t="shared" si="1"/>
        <v>369</v>
      </c>
      <c r="M43" s="5">
        <f t="shared" si="2"/>
        <v>285</v>
      </c>
      <c r="N43" s="5">
        <f t="shared" si="3"/>
        <v>84</v>
      </c>
      <c r="O43" s="16">
        <f t="shared" si="4"/>
        <v>0.29473684210526313</v>
      </c>
    </row>
    <row r="44" spans="1:15" ht="23.25" customHeight="1" x14ac:dyDescent="0.25">
      <c r="A44" s="2" t="s">
        <v>36</v>
      </c>
      <c r="B44" s="8">
        <v>260</v>
      </c>
      <c r="C44" s="30">
        <v>259</v>
      </c>
      <c r="D44" s="5">
        <v>261</v>
      </c>
      <c r="E44" s="5">
        <v>329</v>
      </c>
      <c r="F44" s="6">
        <v>348</v>
      </c>
      <c r="G44" s="5">
        <v>339</v>
      </c>
      <c r="H44" s="5">
        <v>318</v>
      </c>
      <c r="I44" s="5">
        <v>261</v>
      </c>
      <c r="J44" s="5" t="s">
        <v>105</v>
      </c>
      <c r="K44" s="5">
        <f t="shared" si="7"/>
        <v>8</v>
      </c>
      <c r="L44" s="5">
        <f t="shared" si="1"/>
        <v>348</v>
      </c>
      <c r="M44" s="5">
        <f t="shared" si="2"/>
        <v>259</v>
      </c>
      <c r="N44" s="5">
        <f t="shared" si="3"/>
        <v>89</v>
      </c>
      <c r="O44" s="16">
        <f t="shared" si="4"/>
        <v>0.34362934362934361</v>
      </c>
    </row>
    <row r="45" spans="1:15" ht="23.25" customHeight="1" x14ac:dyDescent="0.25">
      <c r="A45" s="2" t="s">
        <v>37</v>
      </c>
      <c r="B45" s="31">
        <v>170</v>
      </c>
      <c r="C45" s="5" t="s">
        <v>105</v>
      </c>
      <c r="D45" s="5">
        <v>199</v>
      </c>
      <c r="E45" s="6">
        <v>209</v>
      </c>
      <c r="F45" s="5" t="s">
        <v>104</v>
      </c>
      <c r="G45" s="5" t="s">
        <v>105</v>
      </c>
      <c r="H45" s="5">
        <v>178</v>
      </c>
      <c r="I45" s="5">
        <v>199</v>
      </c>
      <c r="J45" s="5" t="s">
        <v>105</v>
      </c>
      <c r="K45" s="5">
        <f t="shared" si="7"/>
        <v>5</v>
      </c>
      <c r="L45" s="5">
        <f t="shared" si="1"/>
        <v>209</v>
      </c>
      <c r="M45" s="5">
        <f t="shared" si="2"/>
        <v>170</v>
      </c>
      <c r="N45" s="5">
        <f t="shared" si="3"/>
        <v>39</v>
      </c>
      <c r="O45" s="16">
        <f t="shared" si="4"/>
        <v>0.22941176470588234</v>
      </c>
    </row>
    <row r="46" spans="1:15" ht="23.25" customHeight="1" x14ac:dyDescent="0.25">
      <c r="A46" s="2" t="s">
        <v>38</v>
      </c>
      <c r="B46" s="8">
        <v>296</v>
      </c>
      <c r="C46" s="5">
        <v>295</v>
      </c>
      <c r="D46" s="5">
        <v>279</v>
      </c>
      <c r="E46" s="5">
        <v>329</v>
      </c>
      <c r="F46" s="5">
        <v>348</v>
      </c>
      <c r="G46" s="6">
        <v>369</v>
      </c>
      <c r="H46" s="30">
        <v>276</v>
      </c>
      <c r="I46" s="5">
        <v>279</v>
      </c>
      <c r="J46" s="5" t="s">
        <v>105</v>
      </c>
      <c r="K46" s="5">
        <f t="shared" si="7"/>
        <v>8</v>
      </c>
      <c r="L46" s="5">
        <f t="shared" si="1"/>
        <v>369</v>
      </c>
      <c r="M46" s="5">
        <f t="shared" si="2"/>
        <v>276</v>
      </c>
      <c r="N46" s="5">
        <f t="shared" si="3"/>
        <v>93</v>
      </c>
      <c r="O46" s="16">
        <f t="shared" si="4"/>
        <v>0.33695652173913043</v>
      </c>
    </row>
    <row r="47" spans="1:15" ht="23.25" customHeight="1" x14ac:dyDescent="0.25">
      <c r="A47" s="2" t="s">
        <v>39</v>
      </c>
      <c r="B47" s="8">
        <v>899</v>
      </c>
      <c r="C47" s="30">
        <v>898</v>
      </c>
      <c r="D47" s="5">
        <v>900</v>
      </c>
      <c r="E47" s="6">
        <v>999</v>
      </c>
      <c r="F47" s="5" t="s">
        <v>105</v>
      </c>
      <c r="G47" s="5" t="s">
        <v>105</v>
      </c>
      <c r="H47" s="5">
        <v>958</v>
      </c>
      <c r="I47" s="5">
        <v>900</v>
      </c>
      <c r="J47" s="5" t="s">
        <v>105</v>
      </c>
      <c r="K47" s="5">
        <f t="shared" si="7"/>
        <v>6</v>
      </c>
      <c r="L47" s="5">
        <f t="shared" si="1"/>
        <v>999</v>
      </c>
      <c r="M47" s="5">
        <f t="shared" si="2"/>
        <v>898</v>
      </c>
      <c r="N47" s="5">
        <f t="shared" si="3"/>
        <v>101</v>
      </c>
      <c r="O47" s="16">
        <f t="shared" si="4"/>
        <v>0.11247216035634744</v>
      </c>
    </row>
    <row r="48" spans="1:15" ht="23.25" customHeight="1" x14ac:dyDescent="0.25">
      <c r="A48" s="2" t="s">
        <v>40</v>
      </c>
      <c r="B48" s="8">
        <v>879</v>
      </c>
      <c r="C48" s="5">
        <v>859</v>
      </c>
      <c r="D48" s="5">
        <v>929</v>
      </c>
      <c r="E48" s="5">
        <v>949</v>
      </c>
      <c r="F48" s="5" t="s">
        <v>105</v>
      </c>
      <c r="G48" s="5" t="s">
        <v>105</v>
      </c>
      <c r="H48" s="30">
        <v>848</v>
      </c>
      <c r="I48" s="6">
        <v>1040</v>
      </c>
      <c r="J48" s="5" t="s">
        <v>105</v>
      </c>
      <c r="K48" s="5">
        <f t="shared" si="7"/>
        <v>6</v>
      </c>
      <c r="L48" s="5">
        <f t="shared" si="1"/>
        <v>1040</v>
      </c>
      <c r="M48" s="5">
        <f t="shared" si="2"/>
        <v>848</v>
      </c>
      <c r="N48" s="5">
        <f t="shared" si="3"/>
        <v>192</v>
      </c>
      <c r="O48" s="16">
        <f t="shared" si="4"/>
        <v>0.22641509433962265</v>
      </c>
    </row>
    <row r="49" spans="1:15" ht="23.25" customHeight="1" x14ac:dyDescent="0.25">
      <c r="A49" s="2" t="s">
        <v>41</v>
      </c>
      <c r="B49" s="8" t="s">
        <v>105</v>
      </c>
      <c r="C49" s="5">
        <v>189</v>
      </c>
      <c r="D49" s="5">
        <v>189</v>
      </c>
      <c r="E49" s="5">
        <v>199</v>
      </c>
      <c r="F49" s="5" t="s">
        <v>105</v>
      </c>
      <c r="G49" s="5" t="s">
        <v>105</v>
      </c>
      <c r="H49" s="30">
        <v>168</v>
      </c>
      <c r="I49" s="6">
        <v>199</v>
      </c>
      <c r="J49" s="5" t="s">
        <v>105</v>
      </c>
      <c r="K49" s="5">
        <f t="shared" si="7"/>
        <v>5</v>
      </c>
      <c r="L49" s="5">
        <f t="shared" si="1"/>
        <v>199</v>
      </c>
      <c r="M49" s="5">
        <f t="shared" si="2"/>
        <v>168</v>
      </c>
      <c r="N49" s="5">
        <f t="shared" si="3"/>
        <v>31</v>
      </c>
      <c r="O49" s="16">
        <f t="shared" si="4"/>
        <v>0.18452380952380953</v>
      </c>
    </row>
    <row r="50" spans="1:15" ht="23.25" customHeight="1" x14ac:dyDescent="0.25">
      <c r="A50" s="2" t="s">
        <v>42</v>
      </c>
      <c r="B50" s="8">
        <v>669</v>
      </c>
      <c r="C50" s="5">
        <v>659</v>
      </c>
      <c r="D50" s="5">
        <v>679</v>
      </c>
      <c r="E50" s="5">
        <v>699</v>
      </c>
      <c r="F50" s="5">
        <v>678</v>
      </c>
      <c r="G50" s="6">
        <v>699</v>
      </c>
      <c r="H50" s="30">
        <v>598</v>
      </c>
      <c r="I50" s="5">
        <v>689</v>
      </c>
      <c r="J50" s="5" t="s">
        <v>105</v>
      </c>
      <c r="K50" s="5">
        <f t="shared" si="7"/>
        <v>8</v>
      </c>
      <c r="L50" s="5">
        <f t="shared" si="1"/>
        <v>699</v>
      </c>
      <c r="M50" s="5">
        <f t="shared" si="2"/>
        <v>598</v>
      </c>
      <c r="N50" s="5">
        <f t="shared" si="3"/>
        <v>101</v>
      </c>
      <c r="O50" s="16">
        <f t="shared" si="4"/>
        <v>0.16889632107023411</v>
      </c>
    </row>
    <row r="51" spans="1:15" ht="23.25" customHeight="1" x14ac:dyDescent="0.25">
      <c r="A51" s="2" t="s">
        <v>43</v>
      </c>
      <c r="B51" s="8">
        <v>139</v>
      </c>
      <c r="C51" s="30">
        <v>137</v>
      </c>
      <c r="D51" s="5" t="s">
        <v>105</v>
      </c>
      <c r="E51" s="5">
        <v>179</v>
      </c>
      <c r="F51" s="5">
        <v>148</v>
      </c>
      <c r="G51" s="6">
        <v>249</v>
      </c>
      <c r="H51" s="5">
        <v>148</v>
      </c>
      <c r="I51" s="5">
        <v>140</v>
      </c>
      <c r="J51" s="5" t="s">
        <v>105</v>
      </c>
      <c r="K51" s="5">
        <f t="shared" si="7"/>
        <v>7</v>
      </c>
      <c r="L51" s="5">
        <f t="shared" si="1"/>
        <v>249</v>
      </c>
      <c r="M51" s="5">
        <f t="shared" si="2"/>
        <v>137</v>
      </c>
      <c r="N51" s="5">
        <f t="shared" si="3"/>
        <v>112</v>
      </c>
      <c r="O51" s="16">
        <f t="shared" si="4"/>
        <v>0.81751824817518248</v>
      </c>
    </row>
    <row r="52" spans="1:15" ht="23.25" customHeight="1" thickBot="1" x14ac:dyDescent="0.3">
      <c r="A52" s="2" t="s">
        <v>44</v>
      </c>
      <c r="B52" s="8">
        <v>199</v>
      </c>
      <c r="C52" s="30">
        <v>195</v>
      </c>
      <c r="D52" s="5">
        <v>206</v>
      </c>
      <c r="E52" s="5">
        <v>219</v>
      </c>
      <c r="F52" s="5" t="s">
        <v>105</v>
      </c>
      <c r="G52" s="6">
        <v>369</v>
      </c>
      <c r="H52" s="5">
        <v>219</v>
      </c>
      <c r="I52" s="5">
        <v>208</v>
      </c>
      <c r="J52" s="5" t="s">
        <v>105</v>
      </c>
      <c r="K52" s="5">
        <f t="shared" si="7"/>
        <v>7</v>
      </c>
      <c r="L52" s="5">
        <f t="shared" si="1"/>
        <v>369</v>
      </c>
      <c r="M52" s="5">
        <f t="shared" si="2"/>
        <v>195</v>
      </c>
      <c r="N52" s="5">
        <f t="shared" si="3"/>
        <v>174</v>
      </c>
      <c r="O52" s="16">
        <f t="shared" si="4"/>
        <v>0.89230769230769236</v>
      </c>
    </row>
    <row r="53" spans="1:15" ht="23.25" customHeight="1" thickBot="1" x14ac:dyDescent="0.3">
      <c r="A53" s="4" t="s">
        <v>45</v>
      </c>
      <c r="B53" s="15" t="s">
        <v>107</v>
      </c>
      <c r="C53" s="15" t="s">
        <v>107</v>
      </c>
      <c r="D53" s="15" t="s">
        <v>107</v>
      </c>
      <c r="E53" s="15" t="s">
        <v>107</v>
      </c>
      <c r="F53" s="15" t="s">
        <v>107</v>
      </c>
      <c r="G53" s="15" t="s">
        <v>107</v>
      </c>
      <c r="H53" s="15" t="s">
        <v>107</v>
      </c>
      <c r="I53" s="15" t="s">
        <v>107</v>
      </c>
      <c r="J53" s="15" t="s">
        <v>107</v>
      </c>
      <c r="K53" s="17" t="s">
        <v>108</v>
      </c>
      <c r="L53" s="17" t="s">
        <v>107</v>
      </c>
      <c r="M53" s="17" t="s">
        <v>107</v>
      </c>
      <c r="N53" s="17" t="s">
        <v>110</v>
      </c>
      <c r="O53" s="17" t="s">
        <v>111</v>
      </c>
    </row>
    <row r="54" spans="1:15" ht="23.25" customHeight="1" x14ac:dyDescent="0.25">
      <c r="A54" s="2" t="s">
        <v>46</v>
      </c>
      <c r="B54" s="8">
        <v>1099</v>
      </c>
      <c r="C54" s="5">
        <v>1098</v>
      </c>
      <c r="D54" s="5">
        <v>1098</v>
      </c>
      <c r="E54" s="6">
        <v>1649</v>
      </c>
      <c r="F54" s="30">
        <v>898</v>
      </c>
      <c r="G54" s="5">
        <v>999</v>
      </c>
      <c r="H54" s="5">
        <v>1198</v>
      </c>
      <c r="I54" s="5">
        <v>1198</v>
      </c>
      <c r="J54" s="5" t="s">
        <v>105</v>
      </c>
      <c r="K54" s="5">
        <f t="shared" ref="K54:K61" si="8">COUNT(B54:J54)</f>
        <v>8</v>
      </c>
      <c r="L54" s="5">
        <f t="shared" si="1"/>
        <v>1649</v>
      </c>
      <c r="M54" s="5">
        <f t="shared" si="2"/>
        <v>898</v>
      </c>
      <c r="N54" s="5">
        <f t="shared" si="3"/>
        <v>751</v>
      </c>
      <c r="O54" s="16">
        <f t="shared" si="4"/>
        <v>0.83630289532293989</v>
      </c>
    </row>
    <row r="55" spans="1:15" ht="23.25" customHeight="1" x14ac:dyDescent="0.25">
      <c r="A55" s="2" t="s">
        <v>47</v>
      </c>
      <c r="B55" s="8">
        <v>1499</v>
      </c>
      <c r="C55" s="5">
        <v>1579</v>
      </c>
      <c r="D55" s="5">
        <v>1498</v>
      </c>
      <c r="E55" s="6">
        <v>1998</v>
      </c>
      <c r="F55" s="30">
        <v>1485</v>
      </c>
      <c r="G55" s="5" t="s">
        <v>105</v>
      </c>
      <c r="H55" s="5">
        <v>1598</v>
      </c>
      <c r="I55" s="5">
        <v>1498</v>
      </c>
      <c r="J55" s="5">
        <v>1699</v>
      </c>
      <c r="K55" s="5">
        <f t="shared" si="8"/>
        <v>8</v>
      </c>
      <c r="L55" s="5">
        <f t="shared" si="1"/>
        <v>1998</v>
      </c>
      <c r="M55" s="5">
        <f t="shared" si="2"/>
        <v>1485</v>
      </c>
      <c r="N55" s="5">
        <f t="shared" si="3"/>
        <v>513</v>
      </c>
      <c r="O55" s="16">
        <f t="shared" si="4"/>
        <v>0.34545454545454546</v>
      </c>
    </row>
    <row r="56" spans="1:15" ht="23.25" customHeight="1" x14ac:dyDescent="0.25">
      <c r="A56" s="2" t="s">
        <v>48</v>
      </c>
      <c r="B56" s="8">
        <v>2399</v>
      </c>
      <c r="C56" s="5">
        <v>2295</v>
      </c>
      <c r="D56" s="5" t="s">
        <v>105</v>
      </c>
      <c r="E56" s="6">
        <v>2699</v>
      </c>
      <c r="F56" s="30">
        <v>2285</v>
      </c>
      <c r="G56" s="5" t="s">
        <v>105</v>
      </c>
      <c r="H56" s="5" t="s">
        <v>105</v>
      </c>
      <c r="I56" s="5" t="s">
        <v>105</v>
      </c>
      <c r="J56" s="5">
        <v>2499</v>
      </c>
      <c r="K56" s="5">
        <f t="shared" si="8"/>
        <v>5</v>
      </c>
      <c r="L56" s="5">
        <f t="shared" si="1"/>
        <v>2699</v>
      </c>
      <c r="M56" s="5">
        <f t="shared" si="2"/>
        <v>2285</v>
      </c>
      <c r="N56" s="5">
        <f t="shared" si="3"/>
        <v>414</v>
      </c>
      <c r="O56" s="16">
        <f t="shared" si="4"/>
        <v>0.1811816192560175</v>
      </c>
    </row>
    <row r="57" spans="1:15" ht="23.25" customHeight="1" x14ac:dyDescent="0.25">
      <c r="A57" s="2" t="s">
        <v>49</v>
      </c>
      <c r="B57" s="8">
        <v>4999</v>
      </c>
      <c r="C57" s="30">
        <v>4498</v>
      </c>
      <c r="D57" s="30">
        <v>4498</v>
      </c>
      <c r="E57" s="5">
        <v>4999</v>
      </c>
      <c r="F57" s="6">
        <v>6850</v>
      </c>
      <c r="G57" s="5" t="s">
        <v>105</v>
      </c>
      <c r="H57" s="5">
        <v>4598</v>
      </c>
      <c r="I57" s="30">
        <v>4498</v>
      </c>
      <c r="J57" s="5" t="s">
        <v>105</v>
      </c>
      <c r="K57" s="5">
        <f t="shared" si="8"/>
        <v>7</v>
      </c>
      <c r="L57" s="5">
        <f t="shared" si="1"/>
        <v>6850</v>
      </c>
      <c r="M57" s="5">
        <f t="shared" si="2"/>
        <v>4498</v>
      </c>
      <c r="N57" s="5">
        <f t="shared" si="3"/>
        <v>2352</v>
      </c>
      <c r="O57" s="16">
        <f t="shared" si="4"/>
        <v>0.52289906625166738</v>
      </c>
    </row>
    <row r="58" spans="1:15" ht="23.25" customHeight="1" x14ac:dyDescent="0.25">
      <c r="A58" s="2" t="s">
        <v>50</v>
      </c>
      <c r="B58" s="8">
        <v>699</v>
      </c>
      <c r="C58" s="30">
        <v>498</v>
      </c>
      <c r="D58" s="5">
        <v>779</v>
      </c>
      <c r="E58" s="5">
        <v>649</v>
      </c>
      <c r="F58" s="7">
        <v>585</v>
      </c>
      <c r="G58" s="5" t="s">
        <v>105</v>
      </c>
      <c r="H58" s="5">
        <v>649</v>
      </c>
      <c r="I58" s="6">
        <v>779</v>
      </c>
      <c r="J58" s="5" t="s">
        <v>105</v>
      </c>
      <c r="K58" s="5">
        <f t="shared" si="8"/>
        <v>7</v>
      </c>
      <c r="L58" s="5">
        <f t="shared" si="1"/>
        <v>779</v>
      </c>
      <c r="M58" s="5">
        <f t="shared" si="2"/>
        <v>498</v>
      </c>
      <c r="N58" s="5">
        <f t="shared" si="3"/>
        <v>281</v>
      </c>
      <c r="O58" s="16">
        <f t="shared" si="4"/>
        <v>0.56425702811244982</v>
      </c>
    </row>
    <row r="59" spans="1:15" ht="23.25" customHeight="1" x14ac:dyDescent="0.25">
      <c r="A59" s="2" t="s">
        <v>51</v>
      </c>
      <c r="B59" s="8">
        <v>1554</v>
      </c>
      <c r="C59" s="5">
        <v>1553</v>
      </c>
      <c r="D59" s="5">
        <v>1298</v>
      </c>
      <c r="E59" s="30">
        <v>1189</v>
      </c>
      <c r="F59" s="6">
        <v>2698</v>
      </c>
      <c r="G59" s="5">
        <v>2299</v>
      </c>
      <c r="H59" s="5">
        <v>1898</v>
      </c>
      <c r="I59" s="5">
        <v>1442</v>
      </c>
      <c r="J59" s="5" t="s">
        <v>105</v>
      </c>
      <c r="K59" s="5">
        <f t="shared" si="8"/>
        <v>8</v>
      </c>
      <c r="L59" s="5">
        <f t="shared" si="1"/>
        <v>2698</v>
      </c>
      <c r="M59" s="5">
        <f t="shared" si="2"/>
        <v>1189</v>
      </c>
      <c r="N59" s="5">
        <f t="shared" si="3"/>
        <v>1509</v>
      </c>
      <c r="O59" s="16">
        <f t="shared" si="4"/>
        <v>1.2691337258200168</v>
      </c>
    </row>
    <row r="60" spans="1:15" ht="23.25" customHeight="1" x14ac:dyDescent="0.25">
      <c r="A60" s="2" t="s">
        <v>52</v>
      </c>
      <c r="B60" s="8">
        <v>4499</v>
      </c>
      <c r="C60" s="7">
        <v>4598</v>
      </c>
      <c r="D60" s="6">
        <v>4768</v>
      </c>
      <c r="E60" s="5" t="s">
        <v>105</v>
      </c>
      <c r="F60" s="30">
        <v>3885</v>
      </c>
      <c r="G60" s="5" t="s">
        <v>105</v>
      </c>
      <c r="H60" s="5" t="s">
        <v>104</v>
      </c>
      <c r="I60" s="5">
        <v>4119</v>
      </c>
      <c r="J60" s="5" t="s">
        <v>105</v>
      </c>
      <c r="K60" s="5">
        <f t="shared" si="8"/>
        <v>5</v>
      </c>
      <c r="L60" s="5">
        <f t="shared" si="1"/>
        <v>4768</v>
      </c>
      <c r="M60" s="5">
        <f t="shared" si="2"/>
        <v>3885</v>
      </c>
      <c r="N60" s="5">
        <f t="shared" si="3"/>
        <v>883</v>
      </c>
      <c r="O60" s="16">
        <f t="shared" si="4"/>
        <v>0.22728442728442727</v>
      </c>
    </row>
    <row r="61" spans="1:15" ht="23.25" customHeight="1" thickBot="1" x14ac:dyDescent="0.3">
      <c r="A61" s="2" t="s">
        <v>53</v>
      </c>
      <c r="B61" s="8">
        <v>2499</v>
      </c>
      <c r="C61" s="30">
        <v>2198</v>
      </c>
      <c r="D61" s="5">
        <v>2598</v>
      </c>
      <c r="E61" s="5" t="s">
        <v>105</v>
      </c>
      <c r="F61" s="7">
        <v>2285</v>
      </c>
      <c r="G61" s="5">
        <v>2699</v>
      </c>
      <c r="H61" s="6">
        <v>2768</v>
      </c>
      <c r="I61" s="7" t="s">
        <v>105</v>
      </c>
      <c r="J61" s="5">
        <v>2399</v>
      </c>
      <c r="K61" s="5">
        <f t="shared" si="8"/>
        <v>7</v>
      </c>
      <c r="L61" s="5">
        <f>MAX(B61:J61)</f>
        <v>2768</v>
      </c>
      <c r="M61" s="5">
        <f t="shared" ref="M61:M98" si="9">MIN(B61:J61)</f>
        <v>2198</v>
      </c>
      <c r="N61" s="5">
        <f t="shared" ref="N61:N98" si="10">L61-M61</f>
        <v>570</v>
      </c>
      <c r="O61" s="16">
        <f t="shared" ref="O61:O98" si="11">(L61-M61)/M61</f>
        <v>0.25932666060054593</v>
      </c>
    </row>
    <row r="62" spans="1:15" ht="23.25" customHeight="1" thickBot="1" x14ac:dyDescent="0.3">
      <c r="A62" s="4" t="s">
        <v>54</v>
      </c>
      <c r="B62" s="15" t="s">
        <v>107</v>
      </c>
      <c r="C62" s="15" t="s">
        <v>107</v>
      </c>
      <c r="D62" s="15" t="s">
        <v>107</v>
      </c>
      <c r="E62" s="15" t="s">
        <v>107</v>
      </c>
      <c r="F62" s="15" t="s">
        <v>107</v>
      </c>
      <c r="G62" s="15" t="s">
        <v>107</v>
      </c>
      <c r="H62" s="15" t="s">
        <v>107</v>
      </c>
      <c r="I62" s="15" t="s">
        <v>107</v>
      </c>
      <c r="J62" s="15" t="s">
        <v>107</v>
      </c>
      <c r="K62" s="17" t="s">
        <v>108</v>
      </c>
      <c r="L62" s="17" t="s">
        <v>107</v>
      </c>
      <c r="M62" s="17" t="s">
        <v>107</v>
      </c>
      <c r="N62" s="17" t="s">
        <v>110</v>
      </c>
      <c r="O62" s="17" t="s">
        <v>111</v>
      </c>
    </row>
    <row r="63" spans="1:15" ht="23.25" customHeight="1" x14ac:dyDescent="0.25">
      <c r="A63" s="2" t="s">
        <v>55</v>
      </c>
      <c r="B63" s="8" t="s">
        <v>104</v>
      </c>
      <c r="C63" s="30">
        <v>215</v>
      </c>
      <c r="D63" s="5">
        <v>220</v>
      </c>
      <c r="E63" s="5" t="s">
        <v>104</v>
      </c>
      <c r="F63" s="7" t="s">
        <v>105</v>
      </c>
      <c r="G63" s="6">
        <v>229</v>
      </c>
      <c r="H63" s="5">
        <v>216</v>
      </c>
      <c r="I63" s="5">
        <v>220</v>
      </c>
      <c r="J63" s="5" t="s">
        <v>105</v>
      </c>
      <c r="K63" s="5">
        <f t="shared" ref="K63:K79" si="12">COUNT(B63:J63)</f>
        <v>5</v>
      </c>
      <c r="L63" s="5">
        <f t="shared" ref="L63:L79" si="13">MAX(B63:J63)</f>
        <v>229</v>
      </c>
      <c r="M63" s="5">
        <f t="shared" si="9"/>
        <v>215</v>
      </c>
      <c r="N63" s="5">
        <f t="shared" si="10"/>
        <v>14</v>
      </c>
      <c r="O63" s="16">
        <f t="shared" si="11"/>
        <v>6.5116279069767441E-2</v>
      </c>
    </row>
    <row r="64" spans="1:15" ht="23.25" customHeight="1" x14ac:dyDescent="0.25">
      <c r="A64" s="2" t="s">
        <v>56</v>
      </c>
      <c r="B64" s="8">
        <v>149</v>
      </c>
      <c r="C64" s="5">
        <v>145</v>
      </c>
      <c r="D64" s="5">
        <v>150</v>
      </c>
      <c r="E64" s="5">
        <v>152</v>
      </c>
      <c r="F64" s="5">
        <v>158</v>
      </c>
      <c r="G64" s="6">
        <v>159</v>
      </c>
      <c r="H64" s="5">
        <v>145</v>
      </c>
      <c r="I64" s="5">
        <v>150</v>
      </c>
      <c r="J64" s="30">
        <v>139</v>
      </c>
      <c r="K64" s="5">
        <f t="shared" si="12"/>
        <v>9</v>
      </c>
      <c r="L64" s="5">
        <f t="shared" si="13"/>
        <v>159</v>
      </c>
      <c r="M64" s="5">
        <f t="shared" si="9"/>
        <v>139</v>
      </c>
      <c r="N64" s="5">
        <f t="shared" si="10"/>
        <v>20</v>
      </c>
      <c r="O64" s="16">
        <f t="shared" si="11"/>
        <v>0.14388489208633093</v>
      </c>
    </row>
    <row r="65" spans="1:15" ht="23.25" customHeight="1" x14ac:dyDescent="0.25">
      <c r="A65" s="2" t="s">
        <v>57</v>
      </c>
      <c r="B65" s="8">
        <v>421</v>
      </c>
      <c r="C65" s="5">
        <v>419</v>
      </c>
      <c r="D65" s="5">
        <v>435</v>
      </c>
      <c r="E65" s="5" t="s">
        <v>104</v>
      </c>
      <c r="F65" s="5">
        <v>449</v>
      </c>
      <c r="G65" s="6">
        <v>499</v>
      </c>
      <c r="H65" s="5">
        <v>435</v>
      </c>
      <c r="I65" s="5">
        <v>448</v>
      </c>
      <c r="J65" s="30">
        <v>395</v>
      </c>
      <c r="K65" s="5">
        <f t="shared" si="12"/>
        <v>8</v>
      </c>
      <c r="L65" s="5">
        <f t="shared" si="13"/>
        <v>499</v>
      </c>
      <c r="M65" s="5">
        <f t="shared" si="9"/>
        <v>395</v>
      </c>
      <c r="N65" s="5">
        <f t="shared" si="10"/>
        <v>104</v>
      </c>
      <c r="O65" s="16">
        <f t="shared" si="11"/>
        <v>0.26329113924050634</v>
      </c>
    </row>
    <row r="66" spans="1:15" ht="23.25" customHeight="1" x14ac:dyDescent="0.25">
      <c r="A66" s="2" t="s">
        <v>58</v>
      </c>
      <c r="B66" s="8">
        <v>515</v>
      </c>
      <c r="C66" s="5">
        <v>479</v>
      </c>
      <c r="D66" s="5">
        <v>516</v>
      </c>
      <c r="E66" s="5">
        <v>525</v>
      </c>
      <c r="F66" s="5">
        <v>489</v>
      </c>
      <c r="G66" s="6">
        <v>599</v>
      </c>
      <c r="H66" s="5">
        <v>509</v>
      </c>
      <c r="I66" s="5">
        <v>516</v>
      </c>
      <c r="J66" s="30">
        <v>469</v>
      </c>
      <c r="K66" s="5">
        <f t="shared" si="12"/>
        <v>9</v>
      </c>
      <c r="L66" s="5">
        <f t="shared" si="13"/>
        <v>599</v>
      </c>
      <c r="M66" s="5">
        <f t="shared" si="9"/>
        <v>469</v>
      </c>
      <c r="N66" s="5">
        <f t="shared" si="10"/>
        <v>130</v>
      </c>
      <c r="O66" s="16">
        <f t="shared" si="11"/>
        <v>0.27718550106609807</v>
      </c>
    </row>
    <row r="67" spans="1:15" ht="23.25" customHeight="1" x14ac:dyDescent="0.25">
      <c r="A67" s="2" t="s">
        <v>59</v>
      </c>
      <c r="B67" s="8">
        <v>1450</v>
      </c>
      <c r="C67" s="30">
        <v>1398</v>
      </c>
      <c r="D67" s="5">
        <v>1589</v>
      </c>
      <c r="E67" s="6">
        <v>1799</v>
      </c>
      <c r="F67" s="5">
        <v>1798</v>
      </c>
      <c r="G67" s="5">
        <v>1733</v>
      </c>
      <c r="H67" s="5">
        <v>1596</v>
      </c>
      <c r="I67" s="5">
        <v>1798</v>
      </c>
      <c r="J67" s="5">
        <v>1521</v>
      </c>
      <c r="K67" s="5">
        <f t="shared" si="12"/>
        <v>9</v>
      </c>
      <c r="L67" s="5">
        <f t="shared" si="13"/>
        <v>1799</v>
      </c>
      <c r="M67" s="5">
        <f t="shared" si="9"/>
        <v>1398</v>
      </c>
      <c r="N67" s="5">
        <f t="shared" si="10"/>
        <v>401</v>
      </c>
      <c r="O67" s="16">
        <f t="shared" si="11"/>
        <v>0.28683834048640916</v>
      </c>
    </row>
    <row r="68" spans="1:15" ht="23.25" customHeight="1" x14ac:dyDescent="0.25">
      <c r="A68" s="2" t="s">
        <v>60</v>
      </c>
      <c r="B68" s="8">
        <v>499</v>
      </c>
      <c r="C68" s="30">
        <v>489</v>
      </c>
      <c r="D68" s="5">
        <v>500</v>
      </c>
      <c r="E68" s="5">
        <v>519</v>
      </c>
      <c r="F68" s="6">
        <v>598</v>
      </c>
      <c r="G68" s="5">
        <v>539</v>
      </c>
      <c r="H68" s="5" t="s">
        <v>104</v>
      </c>
      <c r="I68" s="5">
        <v>500</v>
      </c>
      <c r="J68" s="5" t="s">
        <v>105</v>
      </c>
      <c r="K68" s="5">
        <f t="shared" si="12"/>
        <v>7</v>
      </c>
      <c r="L68" s="5">
        <f t="shared" si="13"/>
        <v>598</v>
      </c>
      <c r="M68" s="5">
        <f t="shared" si="9"/>
        <v>489</v>
      </c>
      <c r="N68" s="5">
        <f t="shared" si="10"/>
        <v>109</v>
      </c>
      <c r="O68" s="16">
        <f t="shared" si="11"/>
        <v>0.22290388548057261</v>
      </c>
    </row>
    <row r="69" spans="1:15" ht="23.25" customHeight="1" x14ac:dyDescent="0.25">
      <c r="A69" s="2" t="s">
        <v>61</v>
      </c>
      <c r="B69" s="8">
        <v>492</v>
      </c>
      <c r="C69" s="30">
        <v>489</v>
      </c>
      <c r="D69" s="5">
        <v>514</v>
      </c>
      <c r="E69" s="5">
        <v>519</v>
      </c>
      <c r="F69" s="6">
        <v>589</v>
      </c>
      <c r="G69" s="5">
        <v>579</v>
      </c>
      <c r="H69" s="5">
        <v>497</v>
      </c>
      <c r="I69" s="5">
        <v>529</v>
      </c>
      <c r="J69" s="5" t="s">
        <v>105</v>
      </c>
      <c r="K69" s="5">
        <f t="shared" si="12"/>
        <v>8</v>
      </c>
      <c r="L69" s="5">
        <f t="shared" si="13"/>
        <v>589</v>
      </c>
      <c r="M69" s="5">
        <f t="shared" si="9"/>
        <v>489</v>
      </c>
      <c r="N69" s="5">
        <f t="shared" si="10"/>
        <v>100</v>
      </c>
      <c r="O69" s="16">
        <f t="shared" si="11"/>
        <v>0.20449897750511248</v>
      </c>
    </row>
    <row r="70" spans="1:15" ht="23.25" customHeight="1" x14ac:dyDescent="0.25">
      <c r="A70" s="2" t="s">
        <v>62</v>
      </c>
      <c r="B70" s="12">
        <v>168</v>
      </c>
      <c r="C70" s="5" t="s">
        <v>104</v>
      </c>
      <c r="D70" s="5">
        <v>179</v>
      </c>
      <c r="E70" s="5">
        <v>179</v>
      </c>
      <c r="F70" s="30">
        <v>168</v>
      </c>
      <c r="G70" s="6">
        <v>199</v>
      </c>
      <c r="H70" s="5">
        <v>179</v>
      </c>
      <c r="I70" s="5">
        <v>187</v>
      </c>
      <c r="J70" s="5" t="s">
        <v>105</v>
      </c>
      <c r="K70" s="5">
        <f t="shared" si="12"/>
        <v>7</v>
      </c>
      <c r="L70" s="5">
        <f t="shared" si="13"/>
        <v>199</v>
      </c>
      <c r="M70" s="5">
        <f t="shared" si="9"/>
        <v>168</v>
      </c>
      <c r="N70" s="5">
        <f t="shared" si="10"/>
        <v>31</v>
      </c>
      <c r="O70" s="16">
        <f t="shared" si="11"/>
        <v>0.18452380952380953</v>
      </c>
    </row>
    <row r="71" spans="1:15" ht="23.25" customHeight="1" x14ac:dyDescent="0.25">
      <c r="A71" s="2" t="s">
        <v>63</v>
      </c>
      <c r="B71" s="12">
        <v>160</v>
      </c>
      <c r="C71" s="30">
        <v>159</v>
      </c>
      <c r="D71" s="5" t="s">
        <v>104</v>
      </c>
      <c r="E71" s="5">
        <v>179</v>
      </c>
      <c r="F71" s="5">
        <v>198</v>
      </c>
      <c r="G71" s="6">
        <v>199</v>
      </c>
      <c r="H71" s="5">
        <v>176</v>
      </c>
      <c r="I71" s="5">
        <v>179</v>
      </c>
      <c r="J71" s="5" t="s">
        <v>105</v>
      </c>
      <c r="K71" s="5">
        <f t="shared" si="12"/>
        <v>7</v>
      </c>
      <c r="L71" s="5">
        <f t="shared" si="13"/>
        <v>199</v>
      </c>
      <c r="M71" s="5">
        <f t="shared" si="9"/>
        <v>159</v>
      </c>
      <c r="N71" s="5">
        <f t="shared" si="10"/>
        <v>40</v>
      </c>
      <c r="O71" s="16">
        <f t="shared" si="11"/>
        <v>0.25157232704402516</v>
      </c>
    </row>
    <row r="72" spans="1:15" ht="23.25" customHeight="1" x14ac:dyDescent="0.25">
      <c r="A72" s="2" t="s">
        <v>64</v>
      </c>
      <c r="B72" s="8" t="s">
        <v>104</v>
      </c>
      <c r="C72" s="5">
        <v>568</v>
      </c>
      <c r="D72" s="5">
        <v>570</v>
      </c>
      <c r="E72" s="5">
        <v>579</v>
      </c>
      <c r="F72" s="5" t="s">
        <v>104</v>
      </c>
      <c r="G72" s="6">
        <v>649</v>
      </c>
      <c r="H72" s="5">
        <v>569</v>
      </c>
      <c r="I72" s="5">
        <v>570</v>
      </c>
      <c r="J72" s="30">
        <v>559</v>
      </c>
      <c r="K72" s="5">
        <f t="shared" si="12"/>
        <v>7</v>
      </c>
      <c r="L72" s="5">
        <f t="shared" si="13"/>
        <v>649</v>
      </c>
      <c r="M72" s="5">
        <f t="shared" si="9"/>
        <v>559</v>
      </c>
      <c r="N72" s="5">
        <f t="shared" si="10"/>
        <v>90</v>
      </c>
      <c r="O72" s="16">
        <f t="shared" si="11"/>
        <v>0.16100178890876565</v>
      </c>
    </row>
    <row r="73" spans="1:15" ht="23.25" customHeight="1" x14ac:dyDescent="0.25">
      <c r="A73" s="2" t="s">
        <v>65</v>
      </c>
      <c r="B73" s="8">
        <v>379</v>
      </c>
      <c r="C73" s="30">
        <v>359</v>
      </c>
      <c r="D73" s="5">
        <v>390</v>
      </c>
      <c r="E73" s="5">
        <v>399</v>
      </c>
      <c r="F73" s="5" t="s">
        <v>104</v>
      </c>
      <c r="G73" s="6">
        <v>419</v>
      </c>
      <c r="H73" s="5">
        <v>362</v>
      </c>
      <c r="I73" s="5">
        <v>402</v>
      </c>
      <c r="J73" s="5" t="s">
        <v>105</v>
      </c>
      <c r="K73" s="5">
        <f t="shared" si="12"/>
        <v>7</v>
      </c>
      <c r="L73" s="5">
        <f t="shared" si="13"/>
        <v>419</v>
      </c>
      <c r="M73" s="5">
        <f t="shared" si="9"/>
        <v>359</v>
      </c>
      <c r="N73" s="5">
        <f t="shared" si="10"/>
        <v>60</v>
      </c>
      <c r="O73" s="16">
        <f t="shared" si="11"/>
        <v>0.16713091922005571</v>
      </c>
    </row>
    <row r="74" spans="1:15" ht="23.25" customHeight="1" x14ac:dyDescent="0.25">
      <c r="A74" s="2" t="s">
        <v>66</v>
      </c>
      <c r="B74" s="8">
        <v>329</v>
      </c>
      <c r="C74" s="30">
        <v>325</v>
      </c>
      <c r="D74" s="5">
        <v>329</v>
      </c>
      <c r="E74" s="5">
        <v>359</v>
      </c>
      <c r="F74" s="6">
        <v>398</v>
      </c>
      <c r="G74" s="5">
        <v>369</v>
      </c>
      <c r="H74" s="5">
        <v>329</v>
      </c>
      <c r="I74" s="5">
        <v>329</v>
      </c>
      <c r="J74" s="5" t="s">
        <v>105</v>
      </c>
      <c r="K74" s="5">
        <f t="shared" si="12"/>
        <v>8</v>
      </c>
      <c r="L74" s="5">
        <f t="shared" si="13"/>
        <v>398</v>
      </c>
      <c r="M74" s="5">
        <f t="shared" si="9"/>
        <v>325</v>
      </c>
      <c r="N74" s="5">
        <f t="shared" si="10"/>
        <v>73</v>
      </c>
      <c r="O74" s="16">
        <f t="shared" si="11"/>
        <v>0.22461538461538461</v>
      </c>
    </row>
    <row r="75" spans="1:15" ht="23.25" customHeight="1" x14ac:dyDescent="0.25">
      <c r="A75" s="2" t="s">
        <v>67</v>
      </c>
      <c r="B75" s="8">
        <v>506</v>
      </c>
      <c r="C75" s="5">
        <v>405</v>
      </c>
      <c r="D75" s="5">
        <v>410</v>
      </c>
      <c r="E75" s="5">
        <v>545</v>
      </c>
      <c r="F75" s="6">
        <v>548</v>
      </c>
      <c r="G75" s="5">
        <v>539</v>
      </c>
      <c r="H75" s="5">
        <v>428</v>
      </c>
      <c r="I75" s="5">
        <v>507</v>
      </c>
      <c r="J75" s="30">
        <v>399</v>
      </c>
      <c r="K75" s="5">
        <f t="shared" si="12"/>
        <v>9</v>
      </c>
      <c r="L75" s="5">
        <f t="shared" si="13"/>
        <v>548</v>
      </c>
      <c r="M75" s="5">
        <f t="shared" si="9"/>
        <v>399</v>
      </c>
      <c r="N75" s="5">
        <f t="shared" si="10"/>
        <v>149</v>
      </c>
      <c r="O75" s="16">
        <f t="shared" si="11"/>
        <v>0.37343358395989973</v>
      </c>
    </row>
    <row r="76" spans="1:15" ht="23.25" customHeight="1" x14ac:dyDescent="0.25">
      <c r="A76" s="2" t="s">
        <v>68</v>
      </c>
      <c r="B76" s="8">
        <v>522</v>
      </c>
      <c r="C76" s="30">
        <v>519</v>
      </c>
      <c r="D76" s="5">
        <v>545</v>
      </c>
      <c r="E76" s="5">
        <v>599</v>
      </c>
      <c r="F76" s="5">
        <v>589</v>
      </c>
      <c r="G76" s="6">
        <v>649</v>
      </c>
      <c r="H76" s="5">
        <v>522</v>
      </c>
      <c r="I76" s="5">
        <v>561</v>
      </c>
      <c r="J76" s="5" t="s">
        <v>105</v>
      </c>
      <c r="K76" s="5">
        <f t="shared" si="12"/>
        <v>8</v>
      </c>
      <c r="L76" s="5">
        <f t="shared" si="13"/>
        <v>649</v>
      </c>
      <c r="M76" s="5">
        <f t="shared" si="9"/>
        <v>519</v>
      </c>
      <c r="N76" s="5">
        <f t="shared" si="10"/>
        <v>130</v>
      </c>
      <c r="O76" s="16">
        <f t="shared" si="11"/>
        <v>0.25048169556840078</v>
      </c>
    </row>
    <row r="77" spans="1:15" ht="23.25" customHeight="1" x14ac:dyDescent="0.25">
      <c r="A77" s="2" t="s">
        <v>69</v>
      </c>
      <c r="B77" s="8">
        <v>859</v>
      </c>
      <c r="C77" s="30">
        <v>698</v>
      </c>
      <c r="D77" s="5" t="s">
        <v>105</v>
      </c>
      <c r="E77" s="5">
        <v>999</v>
      </c>
      <c r="F77" s="5" t="s">
        <v>105</v>
      </c>
      <c r="G77" s="5">
        <v>849</v>
      </c>
      <c r="H77" s="5">
        <v>828</v>
      </c>
      <c r="I77" s="6">
        <v>1129</v>
      </c>
      <c r="J77" s="5" t="s">
        <v>105</v>
      </c>
      <c r="K77" s="5">
        <f t="shared" si="12"/>
        <v>6</v>
      </c>
      <c r="L77" s="5">
        <f t="shared" si="13"/>
        <v>1129</v>
      </c>
      <c r="M77" s="5">
        <f t="shared" si="9"/>
        <v>698</v>
      </c>
      <c r="N77" s="5">
        <f t="shared" si="10"/>
        <v>431</v>
      </c>
      <c r="O77" s="16">
        <f t="shared" si="11"/>
        <v>0.61747851002865328</v>
      </c>
    </row>
    <row r="78" spans="1:15" ht="23.25" customHeight="1" x14ac:dyDescent="0.25">
      <c r="A78" s="2" t="s">
        <v>70</v>
      </c>
      <c r="B78" s="8">
        <v>629</v>
      </c>
      <c r="C78" s="30">
        <v>619</v>
      </c>
      <c r="D78" s="5">
        <v>630</v>
      </c>
      <c r="E78" s="6">
        <v>699</v>
      </c>
      <c r="F78" s="5" t="s">
        <v>105</v>
      </c>
      <c r="G78" s="5" t="s">
        <v>104</v>
      </c>
      <c r="H78" s="5">
        <v>698</v>
      </c>
      <c r="I78" s="5">
        <v>630</v>
      </c>
      <c r="J78" s="5" t="s">
        <v>105</v>
      </c>
      <c r="K78" s="5">
        <f t="shared" si="12"/>
        <v>6</v>
      </c>
      <c r="L78" s="5">
        <f t="shared" si="13"/>
        <v>699</v>
      </c>
      <c r="M78" s="5">
        <f t="shared" si="9"/>
        <v>619</v>
      </c>
      <c r="N78" s="5">
        <f t="shared" si="10"/>
        <v>80</v>
      </c>
      <c r="O78" s="16">
        <f t="shared" si="11"/>
        <v>0.12924071082390953</v>
      </c>
    </row>
    <row r="79" spans="1:15" ht="32.25" customHeight="1" thickBot="1" x14ac:dyDescent="0.3">
      <c r="A79" s="19" t="s">
        <v>71</v>
      </c>
      <c r="B79" s="13" t="s">
        <v>105</v>
      </c>
      <c r="C79" s="7">
        <v>879</v>
      </c>
      <c r="D79" s="5">
        <v>939</v>
      </c>
      <c r="E79" s="5">
        <v>849</v>
      </c>
      <c r="F79" s="5" t="s">
        <v>105</v>
      </c>
      <c r="G79" s="30">
        <v>769</v>
      </c>
      <c r="H79" s="6">
        <v>998</v>
      </c>
      <c r="I79" s="5">
        <v>864</v>
      </c>
      <c r="J79" s="5" t="s">
        <v>105</v>
      </c>
      <c r="K79" s="5">
        <f t="shared" si="12"/>
        <v>6</v>
      </c>
      <c r="L79" s="5">
        <f t="shared" si="13"/>
        <v>998</v>
      </c>
      <c r="M79" s="5">
        <f t="shared" si="9"/>
        <v>769</v>
      </c>
      <c r="N79" s="5">
        <f t="shared" si="10"/>
        <v>229</v>
      </c>
      <c r="O79" s="16">
        <f t="shared" si="11"/>
        <v>0.29778933680104031</v>
      </c>
    </row>
    <row r="80" spans="1:15" ht="23.25" customHeight="1" thickBot="1" x14ac:dyDescent="0.3">
      <c r="A80" s="4" t="s">
        <v>72</v>
      </c>
      <c r="B80" s="15" t="s">
        <v>107</v>
      </c>
      <c r="C80" s="15" t="s">
        <v>107</v>
      </c>
      <c r="D80" s="15" t="s">
        <v>107</v>
      </c>
      <c r="E80" s="15" t="s">
        <v>107</v>
      </c>
      <c r="F80" s="15" t="s">
        <v>107</v>
      </c>
      <c r="G80" s="15" t="s">
        <v>107</v>
      </c>
      <c r="H80" s="15" t="s">
        <v>107</v>
      </c>
      <c r="I80" s="15" t="s">
        <v>107</v>
      </c>
      <c r="J80" s="15" t="s">
        <v>107</v>
      </c>
      <c r="K80" s="17" t="s">
        <v>108</v>
      </c>
      <c r="L80" s="17" t="s">
        <v>107</v>
      </c>
      <c r="M80" s="17" t="s">
        <v>107</v>
      </c>
      <c r="N80" s="17" t="s">
        <v>110</v>
      </c>
      <c r="O80" s="17" t="s">
        <v>111</v>
      </c>
    </row>
    <row r="81" spans="1:15" ht="23.25" customHeight="1" x14ac:dyDescent="0.25">
      <c r="A81" s="2" t="s">
        <v>73</v>
      </c>
      <c r="B81" s="31">
        <v>259</v>
      </c>
      <c r="C81" s="30">
        <v>259</v>
      </c>
      <c r="D81" s="5" t="s">
        <v>105</v>
      </c>
      <c r="E81" s="6">
        <v>389</v>
      </c>
      <c r="F81" s="5" t="s">
        <v>105</v>
      </c>
      <c r="G81" s="5" t="s">
        <v>105</v>
      </c>
      <c r="H81" s="5">
        <v>268</v>
      </c>
      <c r="I81" s="5" t="s">
        <v>105</v>
      </c>
      <c r="J81" s="5" t="s">
        <v>105</v>
      </c>
      <c r="K81" s="5">
        <f t="shared" ref="K81:K90" si="14">COUNT(B81:J81)</f>
        <v>4</v>
      </c>
      <c r="L81" s="5">
        <f t="shared" ref="L81:L90" si="15">MAX(B81:J81)</f>
        <v>389</v>
      </c>
      <c r="M81" s="5">
        <f t="shared" si="9"/>
        <v>259</v>
      </c>
      <c r="N81" s="5">
        <f t="shared" si="10"/>
        <v>130</v>
      </c>
      <c r="O81" s="16">
        <f t="shared" si="11"/>
        <v>0.50193050193050193</v>
      </c>
    </row>
    <row r="82" spans="1:15" ht="23.25" customHeight="1" x14ac:dyDescent="0.25">
      <c r="A82" s="2" t="s">
        <v>74</v>
      </c>
      <c r="B82" s="8">
        <v>322</v>
      </c>
      <c r="C82" s="5">
        <v>319</v>
      </c>
      <c r="D82" s="5">
        <v>329</v>
      </c>
      <c r="E82" s="5" t="s">
        <v>105</v>
      </c>
      <c r="F82" s="7" t="s">
        <v>105</v>
      </c>
      <c r="G82" s="6">
        <v>449</v>
      </c>
      <c r="H82" s="5">
        <v>298</v>
      </c>
      <c r="I82" s="30">
        <v>289</v>
      </c>
      <c r="J82" s="5" t="s">
        <v>105</v>
      </c>
      <c r="K82" s="5">
        <f t="shared" si="14"/>
        <v>6</v>
      </c>
      <c r="L82" s="5">
        <f t="shared" si="15"/>
        <v>449</v>
      </c>
      <c r="M82" s="5">
        <f t="shared" si="9"/>
        <v>289</v>
      </c>
      <c r="N82" s="5">
        <f t="shared" si="10"/>
        <v>160</v>
      </c>
      <c r="O82" s="16">
        <f t="shared" si="11"/>
        <v>0.55363321799307963</v>
      </c>
    </row>
    <row r="83" spans="1:15" ht="23.25" customHeight="1" x14ac:dyDescent="0.25">
      <c r="A83" s="2" t="s">
        <v>75</v>
      </c>
      <c r="B83" s="8">
        <v>499</v>
      </c>
      <c r="C83" s="30">
        <v>469</v>
      </c>
      <c r="D83" s="5" t="s">
        <v>105</v>
      </c>
      <c r="E83" s="6">
        <v>549</v>
      </c>
      <c r="F83" s="5" t="s">
        <v>105</v>
      </c>
      <c r="G83" s="6">
        <v>549</v>
      </c>
      <c r="H83" s="5">
        <v>488</v>
      </c>
      <c r="I83" s="5" t="s">
        <v>105</v>
      </c>
      <c r="J83" s="5" t="s">
        <v>105</v>
      </c>
      <c r="K83" s="5">
        <f t="shared" si="14"/>
        <v>5</v>
      </c>
      <c r="L83" s="5">
        <f t="shared" si="15"/>
        <v>549</v>
      </c>
      <c r="M83" s="5">
        <f t="shared" si="9"/>
        <v>469</v>
      </c>
      <c r="N83" s="5">
        <f t="shared" si="10"/>
        <v>80</v>
      </c>
      <c r="O83" s="16">
        <f t="shared" si="11"/>
        <v>0.17057569296375266</v>
      </c>
    </row>
    <row r="84" spans="1:15" ht="23.25" customHeight="1" x14ac:dyDescent="0.25">
      <c r="A84" s="2" t="s">
        <v>76</v>
      </c>
      <c r="B84" s="8" t="s">
        <v>105</v>
      </c>
      <c r="C84" s="30">
        <v>259</v>
      </c>
      <c r="D84" s="5" t="s">
        <v>105</v>
      </c>
      <c r="E84" s="5">
        <v>399</v>
      </c>
      <c r="F84" s="6">
        <v>485</v>
      </c>
      <c r="G84" s="5">
        <v>449</v>
      </c>
      <c r="H84" s="5" t="s">
        <v>105</v>
      </c>
      <c r="I84" s="5">
        <v>399</v>
      </c>
      <c r="J84" s="5" t="s">
        <v>105</v>
      </c>
      <c r="K84" s="5">
        <f t="shared" si="14"/>
        <v>5</v>
      </c>
      <c r="L84" s="5">
        <f t="shared" si="15"/>
        <v>485</v>
      </c>
      <c r="M84" s="5">
        <f t="shared" si="9"/>
        <v>259</v>
      </c>
      <c r="N84" s="5">
        <f t="shared" si="10"/>
        <v>226</v>
      </c>
      <c r="O84" s="16">
        <f t="shared" si="11"/>
        <v>0.87258687258687262</v>
      </c>
    </row>
    <row r="85" spans="1:15" ht="23.25" customHeight="1" x14ac:dyDescent="0.25">
      <c r="A85" s="2" t="s">
        <v>77</v>
      </c>
      <c r="B85" s="13">
        <v>369</v>
      </c>
      <c r="C85" s="30">
        <v>229</v>
      </c>
      <c r="D85" s="5">
        <v>259</v>
      </c>
      <c r="E85" s="5">
        <v>249</v>
      </c>
      <c r="F85" s="5">
        <v>298</v>
      </c>
      <c r="G85" s="5">
        <v>350</v>
      </c>
      <c r="H85" s="5">
        <v>244</v>
      </c>
      <c r="I85" s="5">
        <v>340</v>
      </c>
      <c r="J85" s="5" t="s">
        <v>105</v>
      </c>
      <c r="K85" s="5">
        <f t="shared" si="14"/>
        <v>8</v>
      </c>
      <c r="L85" s="5">
        <f t="shared" si="15"/>
        <v>369</v>
      </c>
      <c r="M85" s="5">
        <f t="shared" si="9"/>
        <v>229</v>
      </c>
      <c r="N85" s="5">
        <f t="shared" si="10"/>
        <v>140</v>
      </c>
      <c r="O85" s="16">
        <f t="shared" si="11"/>
        <v>0.611353711790393</v>
      </c>
    </row>
    <row r="86" spans="1:15" ht="23.25" customHeight="1" x14ac:dyDescent="0.25">
      <c r="A86" s="2" t="s">
        <v>78</v>
      </c>
      <c r="B86" s="8">
        <v>335</v>
      </c>
      <c r="C86" s="30">
        <v>309</v>
      </c>
      <c r="D86" s="5">
        <v>345</v>
      </c>
      <c r="E86" s="5" t="s">
        <v>104</v>
      </c>
      <c r="F86" s="5">
        <v>378</v>
      </c>
      <c r="G86" s="6">
        <v>499</v>
      </c>
      <c r="H86" s="5">
        <v>348</v>
      </c>
      <c r="I86" s="5">
        <v>349</v>
      </c>
      <c r="J86" s="5" t="s">
        <v>105</v>
      </c>
      <c r="K86" s="5">
        <f t="shared" si="14"/>
        <v>7</v>
      </c>
      <c r="L86" s="5">
        <f t="shared" si="15"/>
        <v>499</v>
      </c>
      <c r="M86" s="5">
        <f t="shared" si="9"/>
        <v>309</v>
      </c>
      <c r="N86" s="5">
        <f t="shared" si="10"/>
        <v>190</v>
      </c>
      <c r="O86" s="16">
        <f t="shared" si="11"/>
        <v>0.61488673139158578</v>
      </c>
    </row>
    <row r="87" spans="1:15" ht="23.25" customHeight="1" x14ac:dyDescent="0.25">
      <c r="A87" s="2" t="s">
        <v>79</v>
      </c>
      <c r="B87" s="8" t="s">
        <v>105</v>
      </c>
      <c r="C87" s="30">
        <v>398</v>
      </c>
      <c r="D87" s="5" t="s">
        <v>105</v>
      </c>
      <c r="E87" s="5">
        <v>499</v>
      </c>
      <c r="F87" s="5">
        <v>498</v>
      </c>
      <c r="G87" s="5">
        <v>499</v>
      </c>
      <c r="H87" s="6">
        <v>528</v>
      </c>
      <c r="I87" s="5" t="s">
        <v>105</v>
      </c>
      <c r="J87" s="5" t="s">
        <v>105</v>
      </c>
      <c r="K87" s="5">
        <f t="shared" si="14"/>
        <v>5</v>
      </c>
      <c r="L87" s="5">
        <f t="shared" si="15"/>
        <v>528</v>
      </c>
      <c r="M87" s="5">
        <f t="shared" si="9"/>
        <v>398</v>
      </c>
      <c r="N87" s="5">
        <f t="shared" si="10"/>
        <v>130</v>
      </c>
      <c r="O87" s="16">
        <f t="shared" si="11"/>
        <v>0.32663316582914576</v>
      </c>
    </row>
    <row r="88" spans="1:15" ht="23.25" customHeight="1" x14ac:dyDescent="0.25">
      <c r="A88" s="2" t="s">
        <v>80</v>
      </c>
      <c r="B88" s="8">
        <v>76</v>
      </c>
      <c r="C88" s="30">
        <v>75</v>
      </c>
      <c r="D88" s="5">
        <v>77</v>
      </c>
      <c r="E88" s="7">
        <v>139</v>
      </c>
      <c r="F88" s="5">
        <v>168</v>
      </c>
      <c r="G88" s="5">
        <v>99</v>
      </c>
      <c r="H88" s="5">
        <v>85</v>
      </c>
      <c r="I88" s="5">
        <v>77</v>
      </c>
      <c r="J88" s="6">
        <v>216</v>
      </c>
      <c r="K88" s="5">
        <f t="shared" si="14"/>
        <v>9</v>
      </c>
      <c r="L88" s="5">
        <f t="shared" si="15"/>
        <v>216</v>
      </c>
      <c r="M88" s="5">
        <f t="shared" si="9"/>
        <v>75</v>
      </c>
      <c r="N88" s="5">
        <f t="shared" si="10"/>
        <v>141</v>
      </c>
      <c r="O88" s="16">
        <f t="shared" si="11"/>
        <v>1.88</v>
      </c>
    </row>
    <row r="89" spans="1:15" ht="23.25" customHeight="1" x14ac:dyDescent="0.25">
      <c r="A89" s="2" t="s">
        <v>81</v>
      </c>
      <c r="B89" s="8">
        <v>399</v>
      </c>
      <c r="C89" s="30">
        <v>398</v>
      </c>
      <c r="D89" s="5">
        <v>439</v>
      </c>
      <c r="E89" s="7">
        <v>599</v>
      </c>
      <c r="F89" s="5">
        <v>578</v>
      </c>
      <c r="G89" s="6">
        <v>799</v>
      </c>
      <c r="H89" s="5">
        <v>548</v>
      </c>
      <c r="I89" s="5">
        <v>439</v>
      </c>
      <c r="J89" s="5" t="s">
        <v>105</v>
      </c>
      <c r="K89" s="5">
        <f t="shared" si="14"/>
        <v>8</v>
      </c>
      <c r="L89" s="5">
        <f t="shared" si="15"/>
        <v>799</v>
      </c>
      <c r="M89" s="5">
        <f t="shared" si="9"/>
        <v>398</v>
      </c>
      <c r="N89" s="5">
        <f t="shared" si="10"/>
        <v>401</v>
      </c>
      <c r="O89" s="16">
        <f t="shared" si="11"/>
        <v>1.0075376884422111</v>
      </c>
    </row>
    <row r="90" spans="1:15" ht="23.25" customHeight="1" thickBot="1" x14ac:dyDescent="0.3">
      <c r="A90" s="2" t="s">
        <v>82</v>
      </c>
      <c r="B90" s="8">
        <v>399</v>
      </c>
      <c r="C90" s="30">
        <v>398</v>
      </c>
      <c r="D90" s="5">
        <v>409</v>
      </c>
      <c r="E90" s="7">
        <v>599</v>
      </c>
      <c r="F90" s="5">
        <v>448</v>
      </c>
      <c r="G90" s="6">
        <v>799</v>
      </c>
      <c r="H90" s="5">
        <v>498</v>
      </c>
      <c r="I90" s="5">
        <v>425</v>
      </c>
      <c r="J90" s="5" t="s">
        <v>105</v>
      </c>
      <c r="K90" s="5">
        <f t="shared" si="14"/>
        <v>8</v>
      </c>
      <c r="L90" s="5">
        <f t="shared" si="15"/>
        <v>799</v>
      </c>
      <c r="M90" s="5">
        <f t="shared" si="9"/>
        <v>398</v>
      </c>
      <c r="N90" s="5">
        <f t="shared" si="10"/>
        <v>401</v>
      </c>
      <c r="O90" s="16">
        <f t="shared" si="11"/>
        <v>1.0075376884422111</v>
      </c>
    </row>
    <row r="91" spans="1:15" ht="23.25" customHeight="1" thickBot="1" x14ac:dyDescent="0.3">
      <c r="A91" s="4" t="s">
        <v>83</v>
      </c>
      <c r="B91" s="15" t="s">
        <v>107</v>
      </c>
      <c r="C91" s="15" t="s">
        <v>107</v>
      </c>
      <c r="D91" s="15" t="s">
        <v>107</v>
      </c>
      <c r="E91" s="15" t="s">
        <v>107</v>
      </c>
      <c r="F91" s="15" t="s">
        <v>107</v>
      </c>
      <c r="G91" s="15" t="s">
        <v>107</v>
      </c>
      <c r="H91" s="15" t="s">
        <v>107</v>
      </c>
      <c r="I91" s="15" t="s">
        <v>107</v>
      </c>
      <c r="J91" s="15" t="s">
        <v>107</v>
      </c>
      <c r="K91" s="17" t="s">
        <v>108</v>
      </c>
      <c r="L91" s="17" t="s">
        <v>107</v>
      </c>
      <c r="M91" s="17" t="s">
        <v>107</v>
      </c>
      <c r="N91" s="17" t="s">
        <v>110</v>
      </c>
      <c r="O91" s="17" t="s">
        <v>111</v>
      </c>
    </row>
    <row r="92" spans="1:15" ht="23.25" customHeight="1" x14ac:dyDescent="0.25">
      <c r="A92" s="2" t="s">
        <v>84</v>
      </c>
      <c r="B92" s="12">
        <v>260</v>
      </c>
      <c r="C92" s="30">
        <v>259</v>
      </c>
      <c r="D92" s="5" t="s">
        <v>105</v>
      </c>
      <c r="E92" s="5">
        <v>319</v>
      </c>
      <c r="F92" s="5" t="s">
        <v>105</v>
      </c>
      <c r="G92" s="5">
        <v>399</v>
      </c>
      <c r="H92" s="5">
        <v>305</v>
      </c>
      <c r="I92" s="6">
        <v>444</v>
      </c>
      <c r="J92" s="5" t="s">
        <v>105</v>
      </c>
      <c r="K92" s="5">
        <f t="shared" ref="K92:K98" si="16">COUNT(B92:J92)</f>
        <v>6</v>
      </c>
      <c r="L92" s="5">
        <f t="shared" ref="L92:L98" si="17">MAX(B92:J92)</f>
        <v>444</v>
      </c>
      <c r="M92" s="5">
        <f t="shared" si="9"/>
        <v>259</v>
      </c>
      <c r="N92" s="5">
        <f t="shared" si="10"/>
        <v>185</v>
      </c>
      <c r="O92" s="16">
        <f t="shared" si="11"/>
        <v>0.7142857142857143</v>
      </c>
    </row>
    <row r="93" spans="1:15" ht="23.25" customHeight="1" x14ac:dyDescent="0.25">
      <c r="A93" s="2" t="s">
        <v>85</v>
      </c>
      <c r="B93" s="8">
        <v>196</v>
      </c>
      <c r="C93" s="30">
        <v>179</v>
      </c>
      <c r="D93" s="5">
        <v>216</v>
      </c>
      <c r="E93" s="5">
        <v>229</v>
      </c>
      <c r="F93" s="5">
        <v>248</v>
      </c>
      <c r="G93" s="6">
        <v>299</v>
      </c>
      <c r="H93" s="5">
        <v>188</v>
      </c>
      <c r="I93" s="5">
        <v>217</v>
      </c>
      <c r="J93" s="5" t="s">
        <v>105</v>
      </c>
      <c r="K93" s="5">
        <f t="shared" si="16"/>
        <v>8</v>
      </c>
      <c r="L93" s="5">
        <f t="shared" si="17"/>
        <v>299</v>
      </c>
      <c r="M93" s="5">
        <f t="shared" si="9"/>
        <v>179</v>
      </c>
      <c r="N93" s="5">
        <f t="shared" si="10"/>
        <v>120</v>
      </c>
      <c r="O93" s="16">
        <f t="shared" si="11"/>
        <v>0.67039106145251393</v>
      </c>
    </row>
    <row r="94" spans="1:15" ht="23.25" customHeight="1" x14ac:dyDescent="0.25">
      <c r="A94" s="2" t="s">
        <v>86</v>
      </c>
      <c r="B94" s="8">
        <v>280</v>
      </c>
      <c r="C94" s="30">
        <v>279</v>
      </c>
      <c r="D94" s="5">
        <v>285</v>
      </c>
      <c r="E94" s="5">
        <v>299</v>
      </c>
      <c r="F94" s="5">
        <v>328</v>
      </c>
      <c r="G94" s="5" t="s">
        <v>105</v>
      </c>
      <c r="H94" s="5">
        <v>298</v>
      </c>
      <c r="I94" s="5">
        <v>285</v>
      </c>
      <c r="J94" s="5" t="s">
        <v>105</v>
      </c>
      <c r="K94" s="5">
        <f t="shared" si="16"/>
        <v>7</v>
      </c>
      <c r="L94" s="6">
        <f t="shared" si="17"/>
        <v>328</v>
      </c>
      <c r="M94" s="5">
        <f t="shared" si="9"/>
        <v>279</v>
      </c>
      <c r="N94" s="5">
        <f t="shared" si="10"/>
        <v>49</v>
      </c>
      <c r="O94" s="16">
        <f t="shared" si="11"/>
        <v>0.17562724014336917</v>
      </c>
    </row>
    <row r="95" spans="1:15" ht="23.25" customHeight="1" x14ac:dyDescent="0.25">
      <c r="A95" s="2" t="s">
        <v>87</v>
      </c>
      <c r="B95" s="8">
        <v>350</v>
      </c>
      <c r="C95" s="30">
        <v>349</v>
      </c>
      <c r="D95" s="5">
        <v>379</v>
      </c>
      <c r="E95" s="5">
        <v>379</v>
      </c>
      <c r="F95" s="5" t="s">
        <v>105</v>
      </c>
      <c r="G95" s="6">
        <v>449</v>
      </c>
      <c r="H95" s="5">
        <v>355</v>
      </c>
      <c r="I95" s="5">
        <v>399</v>
      </c>
      <c r="J95" s="5" t="s">
        <v>105</v>
      </c>
      <c r="K95" s="5">
        <f t="shared" si="16"/>
        <v>7</v>
      </c>
      <c r="L95" s="5">
        <f t="shared" si="17"/>
        <v>449</v>
      </c>
      <c r="M95" s="5">
        <f t="shared" si="9"/>
        <v>349</v>
      </c>
      <c r="N95" s="5">
        <f t="shared" si="10"/>
        <v>100</v>
      </c>
      <c r="O95" s="16">
        <f t="shared" si="11"/>
        <v>0.28653295128939826</v>
      </c>
    </row>
    <row r="96" spans="1:15" ht="23.25" customHeight="1" x14ac:dyDescent="0.25">
      <c r="A96" s="2" t="s">
        <v>88</v>
      </c>
      <c r="B96" s="8">
        <v>170</v>
      </c>
      <c r="C96" s="5">
        <v>169</v>
      </c>
      <c r="D96" s="5">
        <v>169</v>
      </c>
      <c r="E96" s="5">
        <v>219</v>
      </c>
      <c r="F96" s="5">
        <v>228</v>
      </c>
      <c r="G96" s="6">
        <v>239</v>
      </c>
      <c r="H96" s="30">
        <v>159</v>
      </c>
      <c r="I96" s="5">
        <v>169</v>
      </c>
      <c r="J96" s="5" t="s">
        <v>105</v>
      </c>
      <c r="K96" s="5">
        <f t="shared" si="16"/>
        <v>8</v>
      </c>
      <c r="L96" s="5">
        <f t="shared" si="17"/>
        <v>239</v>
      </c>
      <c r="M96" s="5">
        <f t="shared" si="9"/>
        <v>159</v>
      </c>
      <c r="N96" s="5">
        <f t="shared" si="10"/>
        <v>80</v>
      </c>
      <c r="O96" s="16">
        <f t="shared" si="11"/>
        <v>0.50314465408805031</v>
      </c>
    </row>
    <row r="97" spans="1:15" ht="23.25" customHeight="1" x14ac:dyDescent="0.25">
      <c r="A97" s="2" t="s">
        <v>89</v>
      </c>
      <c r="B97" s="21">
        <f>399/0.225</f>
        <v>1773.3333333333333</v>
      </c>
      <c r="C97" s="30">
        <v>1549</v>
      </c>
      <c r="D97" s="5">
        <v>2133</v>
      </c>
      <c r="E97" s="20">
        <f>449/0.255</f>
        <v>1760.7843137254902</v>
      </c>
      <c r="F97" s="5" t="s">
        <v>105</v>
      </c>
      <c r="G97" s="6">
        <v>2349</v>
      </c>
      <c r="H97" s="5">
        <v>1758</v>
      </c>
      <c r="I97" s="5">
        <v>2133</v>
      </c>
      <c r="J97" s="5" t="s">
        <v>105</v>
      </c>
      <c r="K97" s="5">
        <f t="shared" si="16"/>
        <v>7</v>
      </c>
      <c r="L97" s="5">
        <f t="shared" si="17"/>
        <v>2349</v>
      </c>
      <c r="M97" s="5">
        <f t="shared" si="9"/>
        <v>1549</v>
      </c>
      <c r="N97" s="5">
        <f t="shared" si="10"/>
        <v>800</v>
      </c>
      <c r="O97" s="16">
        <f t="shared" si="11"/>
        <v>0.51646223369916078</v>
      </c>
    </row>
    <row r="98" spans="1:15" ht="23.25" customHeight="1" thickBot="1" x14ac:dyDescent="0.3">
      <c r="A98" s="3" t="s">
        <v>90</v>
      </c>
      <c r="B98" s="8">
        <v>276</v>
      </c>
      <c r="C98" s="30">
        <v>275</v>
      </c>
      <c r="D98" s="5">
        <v>277</v>
      </c>
      <c r="E98" s="5">
        <v>309</v>
      </c>
      <c r="F98" s="5">
        <v>368</v>
      </c>
      <c r="G98" s="5">
        <v>299</v>
      </c>
      <c r="H98" s="5">
        <v>278</v>
      </c>
      <c r="I98" s="5">
        <v>277</v>
      </c>
      <c r="J98" s="5" t="s">
        <v>105</v>
      </c>
      <c r="K98" s="5">
        <f t="shared" si="16"/>
        <v>8</v>
      </c>
      <c r="L98" s="6">
        <f t="shared" si="17"/>
        <v>368</v>
      </c>
      <c r="M98" s="5">
        <f t="shared" si="9"/>
        <v>275</v>
      </c>
      <c r="N98" s="5">
        <f t="shared" si="10"/>
        <v>93</v>
      </c>
      <c r="O98" s="16">
        <f t="shared" si="11"/>
        <v>0.33818181818181819</v>
      </c>
    </row>
    <row r="99" spans="1:15" x14ac:dyDescent="0.25">
      <c r="A99" s="1"/>
      <c r="B99" s="28" t="s">
        <v>117</v>
      </c>
    </row>
    <row r="100" spans="1:15" x14ac:dyDescent="0.25">
      <c r="A100" s="1"/>
      <c r="C100" s="29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</row>
    <row r="101" spans="1:15" x14ac:dyDescent="0.25">
      <c r="A101" s="1"/>
      <c r="C101" s="32"/>
      <c r="D101" s="29"/>
      <c r="E101" s="32"/>
      <c r="F101" s="32"/>
      <c r="G101" s="32"/>
      <c r="H101" s="32"/>
      <c r="I101" s="32"/>
      <c r="J101" s="32"/>
      <c r="K101" s="32"/>
      <c r="L101" s="32"/>
      <c r="M101" s="32"/>
      <c r="N101" s="32"/>
    </row>
    <row r="102" spans="1:15" x14ac:dyDescent="0.25">
      <c r="A102" s="1"/>
      <c r="C102" s="32"/>
      <c r="D102" s="32"/>
      <c r="E102" s="29"/>
      <c r="F102" s="29"/>
      <c r="G102" s="29"/>
      <c r="H102" s="29"/>
      <c r="I102" s="29"/>
      <c r="J102" s="29"/>
      <c r="K102" s="32"/>
      <c r="L102" s="32"/>
      <c r="M102" s="32"/>
      <c r="N102" s="32"/>
    </row>
    <row r="103" spans="1:15" x14ac:dyDescent="0.25">
      <c r="A103" s="1"/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</row>
    <row r="104" spans="1:15" x14ac:dyDescent="0.25">
      <c r="A104" s="1"/>
    </row>
    <row r="105" spans="1:15" x14ac:dyDescent="0.25">
      <c r="A105" s="1"/>
    </row>
    <row r="106" spans="1:15" x14ac:dyDescent="0.25">
      <c r="A106" s="1"/>
    </row>
    <row r="107" spans="1:15" x14ac:dyDescent="0.25">
      <c r="A107" s="1"/>
    </row>
    <row r="108" spans="1:15" x14ac:dyDescent="0.25">
      <c r="A108" s="1"/>
    </row>
    <row r="109" spans="1:15" x14ac:dyDescent="0.25">
      <c r="A109" s="1"/>
    </row>
    <row r="110" spans="1:15" x14ac:dyDescent="0.25">
      <c r="A110" s="1"/>
    </row>
    <row r="111" spans="1:15" x14ac:dyDescent="0.25">
      <c r="A111" s="1"/>
    </row>
  </sheetData>
  <pageMargins left="0.25" right="0.25" top="0.75" bottom="0.75" header="0.3" footer="0.3"/>
  <pageSetup paperSize="9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Auður Alfa Ólafsdóttir</dc:creator>
  <cp:lastModifiedBy>Snorri Már Skúlason</cp:lastModifiedBy>
  <cp:lastPrinted>2018-03-23T11:16:27Z</cp:lastPrinted>
  <dcterms:created xsi:type="dcterms:W3CDTF">2018-03-20T14:41:46Z</dcterms:created>
  <dcterms:modified xsi:type="dcterms:W3CDTF">2018-03-23T11:57:57Z</dcterms:modified>
</cp:coreProperties>
</file>